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xr:revisionPtr revIDLastSave="0" documentId="13_ncr:1_{035BF381-2398-4646-9778-27C5795A36B4}" xr6:coauthVersionLast="47" xr6:coauthVersionMax="47" xr10:uidLastSave="{00000000-0000-0000-0000-000000000000}"/>
  <bookViews>
    <workbookView xWindow="-120" yWindow="-120" windowWidth="20730" windowHeight="11160" xr2:uid="{00000000-000D-0000-FFFF-FFFF00000000}"/>
  </bookViews>
  <sheets>
    <sheet name=" Viaticos interior" sheetId="1" r:id="rId1"/>
    <sheet name=" Viaticos exterior" sheetId="2" r:id="rId2"/>
    <sheet name="Gastos 029" sheetId="11" r:id="rId3"/>
    <sheet name="Hoja3" sheetId="10" r:id="rId4"/>
  </sheets>
  <definedNames>
    <definedName name="_xlnm.Print_Area" localSheetId="1">' Viaticos exterior'!$A$1:$E$29</definedName>
    <definedName name="_xlnm.Print_Area" localSheetId="0">' Viaticos interior'!$A$1:$E$156</definedName>
    <definedName name="_xlnm.Print_Area" localSheetId="2">'Gastos 029'!$A$1:$E$28</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7" i="1" l="1"/>
  <c r="D79" i="1"/>
  <c r="D61" i="1"/>
  <c r="D46" i="1"/>
  <c r="D31" i="1"/>
  <c r="D91" i="1"/>
  <c r="D57" i="1"/>
  <c r="D56" i="1"/>
  <c r="D55" i="1"/>
  <c r="D54" i="1"/>
  <c r="D36" i="1"/>
  <c r="D35" i="1"/>
  <c r="D34" i="1"/>
  <c r="D33" i="1"/>
  <c r="D32" i="1"/>
  <c r="D13" i="1"/>
  <c r="D29" i="1" l="1"/>
  <c r="D30" i="1" l="1"/>
  <c r="D47" i="1" s="1"/>
  <c r="D62" i="1" s="1"/>
  <c r="D80" i="1" l="1"/>
  <c r="D98" i="1" l="1"/>
  <c r="D114" i="1" l="1"/>
  <c r="D115" i="1" s="1"/>
  <c r="D130" i="1" l="1"/>
  <c r="D131" i="1" s="1"/>
  <c r="D138" i="1" s="1"/>
</calcChain>
</file>

<file path=xl/sharedStrings.xml><?xml version="1.0" encoding="utf-8"?>
<sst xmlns="http://schemas.openxmlformats.org/spreadsheetml/2006/main" count="300" uniqueCount="189">
  <si>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</si>
  <si>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</si>
  <si>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</si>
  <si>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</si>
  <si>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</si>
  <si>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</si>
  <si>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</si>
  <si>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</si>
  <si>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</si>
  <si>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</si>
  <si>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</si>
  <si>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</si>
  <si>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</si>
  <si>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</si>
  <si>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</si>
  <si>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PAGO DE VIÁTICOS AL EXTERIOR</t>
  </si>
  <si>
    <t>SIN MOVIMIENTO</t>
  </si>
  <si>
    <t>COSTO DE BOLETO AEREO</t>
  </si>
  <si>
    <t>Observación:</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</si>
  <si>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</si>
  <si>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</si>
  <si>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</si>
  <si>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</si>
  <si>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 xml:space="preserve">                                JEFE DE TESORERÍA</t>
  </si>
  <si>
    <t>PAGO DE RECONOCIMIENTO DE GASTOS POR SERVICIOS PRESTADOS A PERSONAL 029</t>
  </si>
  <si>
    <t>DOCUMENTO</t>
  </si>
  <si>
    <t>NOMBRE DEL CONTRATISTA</t>
  </si>
  <si>
    <t>Licda. Cristina Clemencia Abadía Bolaños</t>
  </si>
  <si>
    <t xml:space="preserve">Jefe de Tesorería </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</si>
  <si>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</si>
  <si>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</si>
  <si>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ALVARO ANTONIO  LOBOS PEREZ</t>
  </si>
  <si>
    <t>MANUEL ROBERTO  SANCHEZ RAVANALES</t>
  </si>
  <si>
    <t>JUAN JOSE  SANCHEZ TEJEDA</t>
  </si>
  <si>
    <t>GUILLERMO   ESPAÑA MONTES DE OCA</t>
  </si>
  <si>
    <t>BAYRON BILLY  LOPEZ DE LEON</t>
  </si>
  <si>
    <t>JUAN PABLO  GARCIA QUIÑONEZ</t>
  </si>
  <si>
    <t>DIANA LUCRECIA  PEREZ AMAYA</t>
  </si>
  <si>
    <t>ANA MARIA  PEREZ CARRANZA</t>
  </si>
  <si>
    <t>MELVIN RODOLFO  VASQUEZ OSORIO</t>
  </si>
  <si>
    <t>HECTOR AUGUSTO  DIONICIO GODINEZ</t>
  </si>
  <si>
    <t>ANA LUCRECIA  MORENO TIJERINO</t>
  </si>
  <si>
    <t>NANCY PAOLA  JUAREZ BATZ</t>
  </si>
  <si>
    <t>JULIA ELISA  SIGUENZA RUIZ</t>
  </si>
  <si>
    <t>MARIA  JOSE  ANLEU DIAZ</t>
  </si>
  <si>
    <t>ANA CARMELA  VASQUEZ CABRERA</t>
  </si>
  <si>
    <t>LESBIA ESMERALDA CLARIBEL CASTILLO OLIVA</t>
  </si>
  <si>
    <t>ELMER ESTUARDO  SICAJA CASTRO</t>
  </si>
  <si>
    <t>EDITH ALICIA  ERAZO BAUTISTA DE LEIVA</t>
  </si>
  <si>
    <t>LUIS ALFREDO  RAMIREZ VASQUEZ</t>
  </si>
  <si>
    <t>MABELIN LISSETH  SILVA SANDOVAL</t>
  </si>
  <si>
    <t>RICARDO STEPHAN  VELASCO MENDOZA</t>
  </si>
  <si>
    <t>Se incluye en el presente listado el reconocimiento de gastos por servicios prestado a personal contratado bajo el renglón presupuestario 029, correspondiente al mes de julio 2022</t>
  </si>
  <si>
    <t>Vo.Bo. Licda. Heidi Andrea Calmo Rendón</t>
  </si>
  <si>
    <t>Coordinadora de Administración Financiera</t>
  </si>
  <si>
    <t>El mes de julio 2022 no hubo movimiento de viáticos en el exterior.</t>
  </si>
  <si>
    <t>Se incluye en el presente listado los viáticos pagados en el interior de la República de Guatemala, correspondiente al mes de julio 2022</t>
  </si>
  <si>
    <t>JUAN PABRO GARCÍA QUIÑÓNEZ</t>
  </si>
  <si>
    <t>MONICA ISABEL ESCOBAR MORALES</t>
  </si>
  <si>
    <t>JACKELINE YANIRA  MARTINEZ  GARCIA DE GODOY</t>
  </si>
  <si>
    <t>VIÁTICOS POR COMISIÓN A QUETZALTENANGO, QUETZALTENANGO EL (LOS) DIA (S) 10  DE JUNIO DEL 2022 CON EL OBJETIVO DE TRABAJAR PLAN DE VIDA A FAVOR DEL ADOLESCENTE CON EXPEDIENTE IDENTIFICADO COMO CNA-DA-002-2022; SEGÚN AVISO DE COMISIÓN No. CNA-UAN-280-2022</t>
  </si>
  <si>
    <t>VIÁTICOS POR COMISIÓN A QUETZALTENANGO, QUETZALTENANGO EL (LOS) DIA (S) 10  DE JUNIO DEL 2022 CON EL OBJETIVO DE TRABAJAR PLAN DE VIDA A FAVOR DEL ADOLESCENTE CON EXPEDIENTE IDENTIFICADO COMO CNA-DA-002-2022; SEGÚN AVISO DE COMISIÓN No. CNA-UAN-281-2022</t>
  </si>
  <si>
    <t>VIÁTICOS POR COMISIÓN A TACTIC, ALTA VERAPAZ EL (LOS) DIA (S) 16  DE JUNIO DEL 2022 CON EL OBJETIVO DE REALIZAR REEVALUACIÓN DE LOS NNA CON EXPEDIENTES CNA-DA-121-2021 Y CNA-DA-045-2022; SEGÚN AVISO DE COMISIÓN No. CNA-UAN-287-2022</t>
  </si>
  <si>
    <t>VIÁTICOS POR COMISIÓN A TACTIC, ALTA VERAPAZ EL (LOS) DIA (S) 16  DE JUNIO DEL 2022 CON EL OBJETIVO DE REALIZAR REEVALUACIÓN DE LOS NNA CON EXPEDIENTES CNA-DA-121-2021 Y CNA-DA-045-2022; SEGÚN AVISO DE COMISIÓN No. CNA-UAN-288-2022</t>
  </si>
  <si>
    <t>VIÁTICOS POR COMISIÓN A LA ESPERANZA, QUETZALTENANGO EL (LOS) DIA (S) 13  DE JUNIO DEL 2022 CON EL OBJETIVO DE REALIZAR SUPERVISIÓN AL HOGAR DEPARTAMENTO DE PROTECCIÓN ESPECIAL A LA NIÑEZ Y ADOLESCENCIA CON CAPACIDADES DIFERENTES LEVE Y MODERADA, NIDIA MARTÍNEZ HOGAR PÚBLICO SIN REGISTRO; SEGÚN AVISO DE COMISIÓN No. CNA-UACHP-172-2022</t>
  </si>
  <si>
    <t>VIÁTICOS POR COMISIÓN A LA ESPERANZA, QUETZALTENANGO EL (LOS) DIA (S) 13  DE JUNIO DEL 2022 CON EL OBJETIVO DE REALIZAR SUPERVISIÓN AL HOGAR DEPARTAMENTO DE PROTECCIÓN ESPECIAL A LA NIÑEZ Y ADOLESCENCIA CON CAPACIDADES DIFERENTES LEVE Y MODERADA, NIDIA MARTÍNEZ HOGAR PÚBLICO SIN REGISTRO; SEGÚN AVISO DE COMISIÓN No. CNA-UACHP-173-2022</t>
  </si>
  <si>
    <t>VIÁTICOS POR COMISIÓN A SAN JUAN COMALAPA, CHIMALTENANGO EL (LOS) DIA (S) 21  DE JUNIO DEL 2022 CON EL OBJETIVO DE TRASLADAR A PERSONAL DE LA SUBCOORDINACIÓN DE ATENCIÓN AL NIÑO QUIENES REALIZARAN EVALUACIÓN DE CONVIVENCIA DE LOS NIÑOS CON EXP. 015-2022; SEGÚN AVISO DE COMISIÓN No. CNA-SGYT-487-2022</t>
  </si>
  <si>
    <t>VIÁTICOS POR COMISIÓN A SAN JUAN COMALAPA, CHIMALTENANGO EL (LOS) DIA (S) 21  DE JUNIO DEL 2022 CON EL OBJETIVO DE REALIZAR EVALUACIÓN DE CONVIVENCIA CON LOS NIÑOS CON EXP. 015-2022; SEGÚN AVISO DE COMISIÓN No. CNA-UAN-306-2022</t>
  </si>
  <si>
    <t>VIÁTICOS POR COMISIÓN A SAN JUAN COMALAPA, CHIMALTENANGO EL (LOS) DIA (S) 21  DE JUNIO DEL 2022 CON EL OBJETIVO DE REALIZAR EVALUACIÓN DE CONVIVENCIA CON LOS NIÑOS CON EXP. 015-2022; SEGÚN AVISO DE COMISIÓN No. CNA-UAN-307-2022</t>
  </si>
  <si>
    <t>VIÁTICOS POR COMISIÓN A ESCUINTLA, ESCUINTLA EL (LOS) DIA (S) 23  DE JUNIO DEL 2022 CON EL OBJETIVO DE TRANSPORTAR AL PERSONAL DE SUBCOORDINACIÓN DE ATENCIÓN Y APOYO A LA FAMILIA BIOLÓGICA PARA REALIZAR LA BUSQUEDA Y ORIENTACIÓN A PROGENITORES, SEGÚN EXPEDIENTE CNA-FB-081-2022, POR ORDEN JUDICIAL; SEGÚN AVISO DE COMISIÓN No. CNA-SGYT-502-2022</t>
  </si>
  <si>
    <t>VIÁTICOS POR COMISIÓN A SUMPANGO, SACATEPEQUEZ; SAN LUCAS, SACATEPEQUEZ EL (LOS) DIA (S) 23  DE JUNIO DEL 2022 CON EL OBJETIVO DE TRANSPORTAR AL PERSONAL DE DIRECCIÓN GENERAL PARA REALIZAR VIDEO PARA LA PROMOCIÓN Y DIVUL; SEGÚN AVISO DE COMISIÓN No. CNA-SGYT-504-2022</t>
  </si>
  <si>
    <t>VIÁTICOS POR COMISIÓN A CHIQUIMULA, CHIQUIMULA EL (LOS) DIA (S) 24  DE JUNIO DEL 2022 CON EL OBJETIVO DE TRANSPORTAR AL PERSONAL DE SUBCOORDINACIÓN DE ATENCIÓN Y APOYO A LA FAMILIA BIOLÓGICA PARA EVACUAR AUDIENCIA DEL PROCESO DE PROTECCIÓN SEGÚN EXPEDIENTE CNA-FB-082-2021, EN JUZGADO DE NIÑEZ Y ADOLESCENCIA DE CHIQUIMULA; SEGÚN AVISO DE COMISIÓN No. CNA-SGYT-513-2022</t>
  </si>
  <si>
    <t>PABLO RAUL TORTOLA DIEGUEZ</t>
  </si>
  <si>
    <t>VIÁTICOS POR COMISIÓN A SANTA LUCIA, ESCUINTLA EL (LOS) DIA (S) 24  DE JUNIO DEL 2022 CON EL OBJETIVO DE REALIZAR EVALUACIÓN DE LA NIÑA DE ACUERDO AL EXP. CNA-DA-058-2022; SEGÚN AVISO DE COMISIÓN No. CNA-UAN-329-2022</t>
  </si>
  <si>
    <t>VIÁTICOS POR COMISIÓN A QUETZALTENANGO, QUETZALTENANGO EL (LOS) DIA (S) 27  DE JUNIO DEL 2022 CON EL OBJETIVO DE TRANSPORTAR AL PERSONAL DE SUBCOORDINACIÓN DE ATENCIÓN AL NIÑO PARA LLEVAR A CABO LA EVALUACIÓN INTEGRAL DEL NIÑO CON EXPEDIENTE CNA-DA-046-2022. PRESENTACIÓN DOCUMENTAL DE LA NIÑA CON ADOPTA CNA-DA-081-2021; SEGÚN AVISO DE COMISIÓN No. CNA-SGYT-521-2022</t>
  </si>
  <si>
    <t>VIÁTICOS POR COMISIÓN A RIO HONDO, ZACAPA; ZACAPA, ZACAPA EL (LOS) DIA (S) 27  DE JUNIO DEL 2022 CON EL OBJETIVO DE TRASLADAR A PERSONAL DIRECCIÓN GENERAL A REALIZAR VIDEOS PARA LA PROMOCIÓN Y DIVULGACIÓN DE DOS NIÑOS DE ADOPCIÓN PRIORITARIA, COMO PARTE DE LA CAMPAÑA ABRE TU CORAZÓN; SEGÚN AVISO DE COMISIÓN No. CNA-SGYT-519-2022</t>
  </si>
  <si>
    <t>TEDDY EDWARD  POSADAS ALMENGOR</t>
  </si>
  <si>
    <t>NINETTE ALEJANDRA  PONCE FUENTES</t>
  </si>
  <si>
    <t>CARLOS ENRIQUE  SAC ESTACUY</t>
  </si>
  <si>
    <t>VIÁTICOS POR COMISIÓN A TEJUTLA, SAN MARCOS EL (LOS) DIA (S) 16  AL 17  DE JUNIO DEL 2022 CON EL OBJETIVO DE REALIZAR EVALUACIÓN DE CONVIVENCIA DEL NNA CON EXPEDIENTE CNA-DA-028-2021; SEGÚN AVISO DE COMISIÓN No. CNA-UAN-296-2022</t>
  </si>
  <si>
    <t>VIÁTICOS POR COMISIÓN A TEJUTLA, SAN MARCOS EL (LOS) DIA (S) 16  AL 17  DE JUNIO DEL 2022 CON EL OBJETIVO DE REALIZAR EVALUACIÓN DE CONVIVENCIA DEL NNA CON EXPEDIENTE CNA-DA-028-2021; SEGÚN AVISO DE COMISIÓN No. CNA-UAN-297-2022</t>
  </si>
  <si>
    <t>VIÁTICOS POR COMISIÓN A JUTIAPA, JUTIAPA EL (LOS) DIA (S) 21  DE JUNIO DEL 2022 CON EL OBJETIVO DE TRANSPORTAR A PERSONAL DE LA SUBCOORDINACIÓN DE ATENCIÓN Y APOYO A LA FAMILIA ADOPTIVA Y EL NIÑO ADOPTADO QUIENES REALIZARAN EVALUACIÓN PSICOSOCIAL Y ASESORÍA A FAMILIA POSTULANTE A LA ADOPCIÓN CON EXPEDIENTE CNA-AN-063-2022; SEGÚN AVISO DE COMISIÓN No. CNA-SGYT-486-2022</t>
  </si>
  <si>
    <t>VIÁTICOS POR COMISIÓN A CHIMALTENANGO, CHIMALTENANGO EL (LOS) DIA (S) 22  DE JUNIO DEL 2022 CON EL OBJETIVO DE REALIZAR EVALUACIÓN DE CONVIVENCIA DEL NNA CNA-DA-004-2022; SEGÚN AVISO DE COMISIÓN No. CNA-UAN-314-2022</t>
  </si>
  <si>
    <t>RUDY  ORLANDO  GONZALEZ ZEPEDA</t>
  </si>
  <si>
    <t>VIÁTICOS POR COMISIÓN A SOLOLÁ, SOLOLÁ EL (LOS) DIA (S) 24  DE JUNIO DEL 2022 CON EL OBJETIVO DE REALIZAR PRIMER ENCUENTRO DEL NNA CON EXPEDIENTE CNA-DA-043-2022; SEGÚN AVISO DE COMISIÓN No. CNA-UAN-316-2022</t>
  </si>
  <si>
    <t>VIÁTICOS POR COMISIÓN A SUMPANGO, SACATEPEQUEZ; SAN LUCAS, SACATEPEQUEZ EL (LOS) DIA (S) 23  DE JUNIO DEL 2022 CON EL OBJETIVO DE REALIZAR VIDEO PARA LA PROMOCIÓN Y DIVULGACIÓN DE UN NIÑO DE ADOPCIÓN PRIORITARIA, COMO PARTE DE LA CAMPAÑA ABRE TU CORAZÓN; SEGÚN AVISO DE COMISIÓN No. CNA-DG-10-2022</t>
  </si>
  <si>
    <t>VIÁTICOS POR COMISIÓN A QUETZALTENANGO, QUETZALTENANGO EL (LOS) DIA (S) 23  DE JUNIO DEL 2022 CON EL OBJETIVO DE TRANSPORTAR AL PERSONAL DE SUBCOORDINACIÓN DE ATENCIÓN Y APOYO A LA FAMILIA ADOPTIVA Y EL NIÑO ADOPTADO PARA SEGUIMIENTO POST ADOPTIVO SEGÚN EL EXPEDIENTE CNA-DA-081-2018; SEGÚN AVISO DE COMISIÓN No. CNA-SGYT-500-2022</t>
  </si>
  <si>
    <t>VIÁTICOS POR COMISIÓN A SANTA LUCIA COTZUMALGUAPA, ESCUINTLA EL (LOS) DIA (S) 24  DE JUNIO DEL 2022 CON EL OBJETIVO DE TRANSPORTAR AL PERSONAL DE SUBCOORDINACIÓN DE ATENCIÓN AL NIÑO PARA REALIZAR LA EVALUACIÓN DE LA NIÑA DE ACUERDO AL EXP. CNA-DA-058-2022; SEGÚN AVISO DE COMISIÓN No. CNA-SGYT-509-2022</t>
  </si>
  <si>
    <t>VIÁTICOS POR COMISIÓN A SOLOLÁ, SOLOLÁ EL (LOS) DIA (S) 24  DE JUNIO DEL 2022 CON EL OBJETIVO DE TRANSPORTAR AL PERSONAL DE SUBCOORDINACIÓN DE ATENCIÓN AL NIÑO, PARA REALIZAR EL PRIMER ENCUENTRO DEL NNA CON EXPEDIENTE CNA-DA-043-2022; SEGÚN AVISO DE COMISIÓN No. CNA-SGYT-511-2022</t>
  </si>
  <si>
    <t>VIÁTICOS POR COMISIÓN A SANTA LUCIA, ESCUINTLA EL (LOS) DIA (S) 24  DE JUNIO DEL 2022 CON EL OBJETIVO DE REALIZAR EVALUACIÓN DE LA NIÑA DE ACUERDO AL EXP. CNA-DA-058-2022; SEGÚN AVISO DE COMISIÓN No. CNA-UAN-328-2022</t>
  </si>
  <si>
    <t>VIÁTICOS POR COMISIÓN A SANTA LUCIA, ESCUINTLA EL (LOS) DIA (S) 24  DE JUNIO DEL 2022 CON EL OBJETIVO DE REALIZAR EVALUACIÓN DE LA NIÑA DE ACUERDO AL EXP. CNA-DA-058-2022; SEGÚN AVISO DE COMISIÓN No. CNA-UAN-327-2022</t>
  </si>
  <si>
    <t>VIÁTICOS POR COMISIÓN A SOLOLÁ, SOLOLÁ  EL (LOS) DIA (S) 28  DE JUNIO DEL 2022 CON EL OBJETIVO DE REALIZAR EL INICIO DE CONVIVENCIA DEL NNA CON EXPEDIENTE CNA-DA-043-2022; SEGÚN AVISO DE COMISIÓN No. CNA-UAN-330-2022</t>
  </si>
  <si>
    <t>VIÁTICOS POR COMISIÓN A NUEVA CONCEPCIÓN, ESCUINTLA; TIQUISATE, ESCUINTLA EL (LOS) DIA (S) 27  DE JUNIO DEL 2022 CON EL OBJETIVO DE TRASLADAR A PERSONAL DE LA SUBCOORDINACIÓN DE ATENCIÓN Y APOYO A LA FAMILIA BIOLÓGICA EN LA REALIZACIÓN DE LA BUSQUEDA Y LOCALIZACIÓN PARA ORIENTACIÓN DE LOS SEÑORES DEL EXPEDIENTE CNA-FB-079-2022; SEGÚN AVISO DE COMISIÓN No. CNA-SGYT-517-2022</t>
  </si>
  <si>
    <t>VIÁTICOS POR COMISIÓN A QUETZALTENANGO, QUETZALTENANGO EL (LOS) DIA (S) 27  DE JUNIO DEL 2022 CON EL OBJETIVO DE EVACUAR ADUCIENCIA DEL PROCESO JUDICIAL 09009-2022-00018; SEGÚN AVISO DE COMISIÓN No. CNA-EM-127-2022-2022</t>
  </si>
  <si>
    <t>VIÁTICOS POR COMISIÓN A SOLOLA, SOLOLÁ EL (LOS) DIA (S) 28  DE JUNIO DEL 2022 CON EL OBJETIVO DE TRANSPORTAR AL PERSONAL DE SUBCOORDINACIÓN DE ATENCIÓN AL NIÑO PARA LLEVAR A CABO EL INICIO DE CONVIVENCIA DEL NNA CON EXPEDIENTE CNA-DA-043-2022; SEGÚN AVISO DE COMISIÓN No. CNA-SGYT-531-2022</t>
  </si>
  <si>
    <t>JESSIKA NINNETH  ELIAS LOPEZ</t>
  </si>
  <si>
    <t>JENNIFER ALICIA  MARTINEZ CONTRERAS</t>
  </si>
  <si>
    <t>SILVIA ANTONIETA BATRES AGUILAR</t>
  </si>
  <si>
    <t>MARIANA   PERDOMO CONTRERAS</t>
  </si>
  <si>
    <t>IVAN DARIO  JIMENEZ</t>
  </si>
  <si>
    <t>VIÁTICOS POR COMISIÓN A JUTIAPA, JUTIAPA EL (LOS) DIA (S) 21  DE JUNIO DEL 2022 CON EL OBJETIVO DE REALIZAR EVALUACIÓN PSICOSOCIAL Y ASESORÍA A FAMILIA POSTULANTE A LA ADOPCIÓN CON EXPEDIENTE CNA-AN-063-2022; SEGÚN AVISO DE COMISIÓN No. CNA-UFA-87-2022</t>
  </si>
  <si>
    <t>VIÁTICOS POR COMISIÓN A JUTIAPA, JUTIAPA EL (LOS) DIA (S) 21  DE JUNIO DEL 2022 CON EL OBJETIVO DE REALIZAR EVALUACIÓN PSICOSOCIAL Y ASESORÍA A FAMILIA POSTULANTE A LA ADOPCIÓN CON EXPEDIENTE CNA-AN-063-2022; SEGÚN AVISO DE COMISIÓN No. CNA-UFA-86-2022</t>
  </si>
  <si>
    <t>VIÁTICOS POR COMISIÓN A CHIQUIMULA, CHIQUIMULA EL (LOS) DIA (S) 24  DE JUNIO DEL 2022 CON EL OBJETIVO DE REALIZAR EVACUACIÓN DE AUDIENCIA DEL PROCESO DE PROTECCIÓN SEGÚN EXPEDIENTE CNA-FB-082-2021, EN JUZGADO DE NIÑEZ Y ADOLESCENCIA DE CHIQUIMULA; SEGÚN AVISO DE COMISIÓN No. CNA-SUFB-223-2022</t>
  </si>
  <si>
    <t>VIÁTICOS POR COMISIÓN A QUETZALTENANGO, QUETZALTENANGO EL (LOS) DIA (S) 23  DE JUNIO DEL 2022 CON EL OBJETIVO DE REALIZAR SEGUIMIENTO POST ADOPTIVO SEGÚN EXPEDIENTE CNA-DA-081-2018; SEGÚN AVISO DE COMISIÓN No. CNA-EM-212-2022</t>
  </si>
  <si>
    <t>VIÁTICOS POR COMISIÓN A QUETZALTENANGO, QUETZALTENANGO EL (LOS) DIA (S) 23  DE JUNIO DEL 2022 CON EL OBJETIVO DE REALIZAR SEGUIMIENTO POST ADOPTIVO SEGÚN EXPEDIENTE CNA-DA-081-2018; SEGÚN AVISO DE COMISIÓN No. CNA-UFA-93-2022</t>
  </si>
  <si>
    <t>VIÁTICOS POR COMISIÓN A QUETZALTENANGO, QUETZALTENANGO EL (LOS) DIA (S) 23  DE JUNIO DEL 2022 CON EL OBJETIVO DE REALIZAR SEGUIMIENTO POST ADOPTIVO SEGÚN EXPEDIENTE CNA-DA-081-2018; SEGÚN AVISO DE COMISIÓN No. CNA-UFA-91-2022</t>
  </si>
  <si>
    <t>CRISTINA ELIZABETH  PERNILLO ARGUETA</t>
  </si>
  <si>
    <t>VIÁTICOS POR COMISIÓN A NUEVA CONCEPCIÓN, ESCUINTLA; TIQUISATE, ESCUINTLA EL (LOS) DIA (S) 27  DE JUNIO DEL 2022 CON EL OBJETIVO DE REALIZAR BUSQUEDA Y LOCALIZACIÓN PARA ORIENTACIÓN DE LOS SEÑORES DEL EXPEDIENTE CNA-FB-079-2022; SEGÚN AVISO DE COMISIÓN No. CNA-SUFB-227-2022</t>
  </si>
  <si>
    <t>VIÁTICOS POR COMISIÓN A MASAGUA, ESCUINTLA EL (LOS) DIA (S) 29  DE JUNIO DEL 2022 CON EL OBJETIVO DE REALIZAR BUSQUEDA Y LOCALIZACIÓN PARA ORIENTACIÓN DE LOS SEÑORES DEL EXPEDIENTE CNA-FB-063-2022; SEGÚN AVISO DE COMISIÓN No. CNA-SUFB-228-2022</t>
  </si>
  <si>
    <t>VIÁTICOS POR COMISIÓN A MASAGUA, ESCUINTLA EL (LOS) DIA (S) 29  DE JUNIO DEL 2022 CON EL OBJETIVO DE REALIZAR BUSQUEDA Y LOCALIZACIÓN PARA ORIENTACIÓN DE LOS SEÑORES DEL EXPEDIENTE CNA-FB-063-2022; SEGÚN AVISO DE COMISIÓN No. CNA-SUFB-229-2022</t>
  </si>
  <si>
    <t>VIÁTICOS POR COMISIÓN A MONJAS, JALAPA EL (LOS) DIA (S) 1  DE JULIO DEL 2022 CON EL OBJETIVO DE TRANSPORTAR AL PERSONAL DE SUBCOORDINACIÓN DE ATENCIÓN AL NIÑO PARA LLEVAR A CABO EL INICIO DE CONVIVENCIA DE LOS HERMANOS DE ACUERDO AL EXP. CNA-DA-023-2020; SEGÚN AVISO DE COMISIÓN No. CNA-SGYT-549-2022</t>
  </si>
  <si>
    <t>VIÁTICOS POR COMISIÓN A SAN JERÓNIMO, BAJA VERAPAZ EL (LOS) DIA (S) 5  DE JULIO DEL 2022 CON EL OBJETIVO DE TRASNPORTAR A PERSONAL DE LA SUBCOORDINACIÓN DE ATENCIÓN AL NIÑO QUIENES REALIZARAN EVALUACIÓN INTEGRAL DEL NIÑO CON EXPEDIENTE CNA-DA-121-2021; SEGÚN AVISO DE COMISIÓN No. CNA-SGYT-554-2022</t>
  </si>
  <si>
    <t>VIÁTICOS POR COMISIÓN A GUANAGAZAPA, ESCUINTLA  EL (LOS) DIA (S) 6  DE JULIO DEL 2022 CON EL OBJETIVO DE TRANSPORTAR AL PERSONAL DE LA SUBCOORDINACIÓN DE ATENCIÓN AL NIÑO PARA REALIZAR EVALUACIÓN DE LOS NIÑOS CON EXP. CNA-DA-032-2022 Y REALIZAR EL PLAN DE VIDA DE LAS NNA DE CNA-DA-001-2022; SEGÚN AVISO DE COMISIÓN No. CNA-SGYT-566-2022</t>
  </si>
  <si>
    <t>VIÁTICOS POR COMISIÓN A QUETZALTENANGO, QUETZALTENANGO EL (LOS) DIA (S) 6  DE JULIO DEL 2022 CON EL OBJETIVO DE TRANSPORTAR AL PERSONAL DE SUBCOORDINACIÓN DE ATENCIÓN AL NIÑO PARA REALIZAR PRIMER ENCUENTRO DEL NNA CON EXPEDIENTE CNA-DA-052-2022; SEGÚN AVISO DE COMISIÓN No. CNA-SGYT-568-2022</t>
  </si>
  <si>
    <t>VIÁTICOS POR COMISIÓN A SOLOLA, SOLOLÁ EL (LOS) DIA (S) 6  DE JULIO DEL 2022 CON EL OBJETIVO DE TRANSPORTAR AL PERSONAL DE DIRECCIÓN GENERAL PARA REALIZAR VIDEOS PARA LA PROMOCIÓN Y DIVULGACIÓN DE NIÑOS EN CONDICIÓN DE ADOPCIÓN PRIORITARIA; SEGÚN AVISO DE COMISIÓN No. CNA-SGYT-570-2022</t>
  </si>
  <si>
    <t>VIÁTICOS POR COMISIÓN A ESCUINTLA, ESCUINTLA EL (LOS) DIA (S) 6  DE JULIO DEL 2022 CON EL OBJETIVO DE TRANSPORTAR AL PERSONAL DE SUBCOORDINACIÓN DE ATENCIÓN Y APOYO A LA FAMILIA BIOLÓGICA PARA LLEVAR A BÚSQUEDA Y ORIENTACIÓN A PROGENITORES SEGÚN EXPEDIENTE CNA-FB-080-2022, POR ORDEN DE JUEZ; SEGÚN AVISO DE COMISIÓN No. CNA-SGYT-572-2022</t>
  </si>
  <si>
    <t>VIÁTICOS POR COMISIÓN A QUETZALTENANGO, QUETZALTENANGO EL (LOS) DIA (S) 27  DE JUNIO DEL 2022 CON EL OBJETIVO DE REALIZAR EVALUACIÓN INTEGRAL DEL NIÑO CON EXPEDIENTE CNA-DA-046-2022. PRESENTACIÓN DOCUMENTAL DE LA NIÑA CON ADOPTA CNA-DA-081-2021; SEGÚN AVISO DE COMISIÓN No. CNA-UAN-321-2022</t>
  </si>
  <si>
    <t>VIÁTICOS POR COMISIÓN A QUETZALTENANGO, QUETZALTENANGO EL (LOS) DIA (S) 27  DE JUNIO DEL 2022 CON EL OBJETIVO DE REALIZAR EVALUACIÓN INTEGRAL DEL NIÑO CON EXPEDIENTE CNA-DA-046-2022. PRESENTACIÓN DOCUMENTAL DE LA NIÑA CON ADOPTA CNA-DA-081-2021; SEGÚN AVISO DE COMISIÓN No. CNA-UAN-322-2022</t>
  </si>
  <si>
    <t>CARMEN MARIA  CORRALES VALENZUELA</t>
  </si>
  <si>
    <t>VIÁTICOS POR COMISIÓN A EL ESTOR, IZABAL; RIO HONDO, ZACAPA EL (LOS) DIA (S) 28  AL 29  DE JUNIO DEL 2022 CON EL OBJETIVO DE REALIZAR EVALUACIÓN INTEGRAL DE LOS NIÑOS CON EXPEDIENTE CNA-DA-051-2022 Y TOMA DE OPINIÓN POR ORDEN DE JUEZ A LOS HERMANOS DE LEÓN GARCÍA; SEGÚN AVISO DE COMISIÓN No. CNA-UAN-324-2022</t>
  </si>
  <si>
    <t>VIÁTICOS POR COMISIÓN A QUETZALTENANGO, QUETZALTENANGO EL (LOS) DIA (S) 27  DE JUNIO DEL 2022 CON EL OBJETIVO DE REALIZAR EVALUACIÓN INTEGRAL DEL NIÑO CON EXPEDIENTE CNA-DA-046-2022. PRESENTACIÓN DOCUMENTAL DE LA NIÑA CON ADOPTA CNA-DA-081-2021; SEGÚN AVISO DE COMISIÓN No. CNA-UAN-320-2022</t>
  </si>
  <si>
    <t>VIÁTICOS POR COMISIÓN A NUEVA CONCEPCIÓN, ESCUINTLA; TIQUISATE, ESCUINTLA EL (LOS) DIA (S) 27  DE JUNIO DEL 2022 CON EL OBJETIVO DE REALIZAR BUSQUEDA Y LOCALIZACIÓN PARA ORIENTACIÓN DE LOS SEÑORES DEL EXPEDIENTE CNA-FB-079-2022; SEGÚN AVISO DE COMISIÓN No. CNA-SUFB-226-2022</t>
  </si>
  <si>
    <t>VIÁTICOS POR COMISIÓN A SOLOLÁ, SOLOLÁ EL (LOS) DIA (S) 1  DE JULIO DEL 2022 CON EL OBJETIVO DE REALIZAR INICIO DE CONVIVENCIA DEL NIÑO CON ADOPTABILIDAD CNA-DA-033-2022; SEGÚN AVISO DE COMISIÓN No. CNA-UAN-345-2022</t>
  </si>
  <si>
    <t>VIÁTICOS POR COMISIÓN A GUANAGAZAPA, ESCUINTLA  EL (LOS) DIA (S) 6  DE JULIO DEL 2022 CON EL OBJETIVO DE REALIZAR EL PLAN DE VIDA DE LAS NNA DE CNA-DA-001-2022; SEGÚN AVISO DE COMISIÓN No. CNA-UAN-343-2022</t>
  </si>
  <si>
    <t>VIÁTICOS POR COMISIÓN A GUANAGAZAPA, ESCUINTLA  EL (LOS) DIA (S) 6  DE JULIO DEL 2022 CON EL OBJETIVO DE REALIZAR EVALUACIÓN DE LOS NIÑOS CON EXP. CNA-DA-032-2022; SEGÚN AVISO DE COMISIÓN No. CNA-UAN-355-2022</t>
  </si>
  <si>
    <t>VIÁTICOS POR COMISIÓN A SOLOLÁ, SOLOLÁ EL (LOS) DIA (S) 6  DE JULIO DEL 2022 CON EL OBJETIVO DE REALIZAR VIDEOS PARA LA PROMOCIÓN Y DIVULGACIÓN DE NIÑOS EN CONDICIÓN DE ADOPCIÓN PRIORITARIA; SEGÚN AVISO DE COMISIÓN No. DG-13-2022</t>
  </si>
  <si>
    <t>VIÁTICOS POR COMISIÓN A ZARAGOZA, CHIMALTENANGO EL (LOS) DIA (S) 8  DE JULIO DEL 2022 CON EL OBJETIVO DE REALIZAR BÚSQUEDA PARA PROCESO ORIENTACIÓN DE LA SEÑORA DEL EXPEDIENTE CNA-FB-101-2022. TOMA DE HUELLAS PALMARES Y PLANTARES, FOTOGRAFÍA DE NIÑO DEL EXPEDIENTE CNA-FB-101-2022; SEGÚN AVISO DE COMISIÓN No. CNA-SUFB-234-2022</t>
  </si>
  <si>
    <t>VIÁTICOS POR COMISIÓN A ZARAGOZA, CHIMALTENANGO EL (LOS) DIA (S) 8  DE JULIO DEL 2022 CON EL OBJETIVO DE REALIZAR BÚSQUEDA PARA PROCESO ORIENTACIÓN DE LA SEÑORA DEL EXPEDIENTE CNA-FB-101-2022. TOMA DE HUELLAS PALMARES Y PLANTARES, FOTOGRAFÍA DE NIÑO DEL EXPEDIENTE CNA-FB-101-2022; SEGÚN AVISO DE COMISIÓN No. CNA-SUFB-236-2022</t>
  </si>
  <si>
    <t>VIÁTICOS POR COMISIÓN A EL ASINTAL, RETALHULEU EL (LOS) DIA (S) 30  DE JUNIO DEL 2022 CON EL OBJETIVO DE REALIZAR SUPERVISIÓN AL HOGAR PROGRAMA ESPECIALIZADO PARA NIÑEZ Y ADOLESCENCIA VÍCTIMAS DE VIOLENCIA SEXUAL, EXPLOTACIÓN Y TRATA DE PERSONAS RETALHULEU. LA PROFESIONAL SE MOVILIZARÁ POR SUS PROPIOS MEDIOS; SEGÚN AVISO DE COMISIÓN No. CNA-EM-227-2022</t>
  </si>
  <si>
    <t>VIÁTICOS POR COMISIÓN A EL ASINTAL, RETALHULEU EL (LOS) DIA (S) 30  DE JUNIO DEL 2022 CON EL OBJETIVO DE REALIZAR SUPERVISIÓN AL HOGAR PROGRAMA ESPECIALIZADO PARA NIÑEZ Y ADOLESCENCIA VÍCTIMAS DE VIOLENCIA SEXUAL, EXPLOTACIÓN Y TRATA DE PERSONAS RETALHULEU. LA PROFESIONAL SE MOVILIZARÁ POR SUS PROPIOS MEDIOS; SEGÚN AVISO DE COMISIÓN No. CNA-EM-226-2022</t>
  </si>
  <si>
    <t>VIÁTICOS POR COMISIÓN A SAN JERÓNIMO, BAJA VERAPAZ EL (LOS) DIA (S) 5  DE JULIO DEL 2022 CON EL OBJETIVO DE REALIZAR EVALUACIÓN INTEGRAL DEL NIÑO CON EXPEDIENTE CNA-DA-121-2021; SEGÚN AVISO DE COMISIÓN No. CNA-UAN-340-2022</t>
  </si>
  <si>
    <t>VIÁTICOS POR COMISIÓN A CONCEPCIÓN TUTUAPA, SAN MARCOS EL (LOS) DIA (S) 6  AL 7  DE JULIO DEL 2022 CON EL OBJETIVO DE REALIZAR EVALUACIÓN INTEGRAL DEL NIÑO CON ADOPTABILIDAD CNA-DA-041-2022; SEGÚN AVISO DE COMISIÓN No. CNA-UAN-352-2022</t>
  </si>
  <si>
    <t>VIÁTICOS POR COMISIÓN A SOLOLÁ, SOLOLÁ EL (LOS) DIA (S) 1  DE JULIO DEL 2022 CON EL OBJETIVO DE TRANSPORTAR AL PERSONAL DE SUBCOORDINACIÓN DE ATENCIÓN AL NIÑO PARA LLEVAR A CABO EL INICIO DE CONVIVENCIA DEL NNA CON EXPEDIENTE CNA-DA-033-2022; SEGÚN AVISO DE COMISIÓN No. CNA-SGYT-547-2022</t>
  </si>
  <si>
    <t>VIÁTICOS POR COMISIÓN A MONJAS, JALAPA EL (LOS) DIA (S) 1  DE JULIO DEL 2022 CON EL OBJETIVO DE REALIZAR INICIO DE CONVIVENCIA DE LOS HERMANOS DE AUCERDO AL EXP. CNA-DA-023-2020; SEGÚN AVISO DE COMISIÓN No. CNA-UAN-342-2022</t>
  </si>
  <si>
    <t>VIÁTICOS POR COMISIÓN A CONCEPCIÓN TUTUAPA, SAN MARCOS EL (LOS) DIA (S) 6  AL 7  DE JULIO DEL 2022 CON EL OBJETIVO DE TRANSPORTAR AL PERSONAL DE SUBCOORDINACIÓN DE ATENCIÓN AL NIÑO PARA LLEVAR A CABO EVALUACIÓN INTEGRAL DEL NIÑO CON ADOPTABILIDAD CNA-DA-041-2022; SEGÚN AVISO DE COMISIÓN No. CNA-SGYT-562-2022</t>
  </si>
  <si>
    <t>VIÁTICOS POR COMISIÓN A GUANAGAZAPA, ESCUINTLA  EL (LOS) DIA (S) 6  DE JULIO DEL 2022 CON EL OBJETIVO DE REALIZAR EL PLAN DE VIDA DE LAS NNA DE CNA-DA-001-2022; SEGÚN AVISO DE COMISIÓN No. CNA-UAN-344-2022</t>
  </si>
  <si>
    <t>VIÁTICOS POR COMISIÓN A GUANAGAZAPA, ESCUINTLA  EL (LOS) DIA (S) 6  DE JULIO DEL 2022 CON EL OBJETIVO DE REALIZAR EVALUACIÓN DE LOS NIÑOS CON EXP. CNA-DA-032-2022; SEGÚN AVISO DE COMISIÓN No. CNA-UAN-356-2022</t>
  </si>
  <si>
    <t>DEYANIRA ANA MARIA ORELLANA PINEDA</t>
  </si>
  <si>
    <t>NIDIA ESTELA  CABRERA MORALES</t>
  </si>
  <si>
    <t>VIÁTICOS POR COMISIÓN A CANILLÁ, QUICHÉ EL (LOS) DIA (S) 7  AL 8  DE JULIO DEL 2022 CON EL OBJETIVO DE REALIZAR EVALUACIÓN PSICOSOCIAL Y ASESORÍA A FAMILIA POSTULANTE A LA ADOPCIÓN , CON EXPEDIENTE CNA-AN-067-2022; SEGÚN AVISO DE COMISIÓN No. CNA-UFA-96-2022</t>
  </si>
  <si>
    <t>VIÁTICOS POR COMISIÓN A CANILLÁ, QUICHÉ EL (LOS) DIA (S) 7  AL 8  DE JULIO DEL 2022 CON EL OBJETIVO DE REALIZAR EVALUACIÓN PSICOSOCIAL Y ASESORÍA A FAMILIA POSTULANTE A LA ADOPCIÓN , CON EXPEDIENTE CNA-AN-067-2022; SEGÚN AVISO DE COMISIÓN No. CNA-UFA-97-2022</t>
  </si>
  <si>
    <t>VIÁTICOS POR COMISIÓN A PACHALUM, QUICHÉ EL (LOS) DIA (S) 8  DE JULIO DEL 2022 CON EL OBJETIVO DE TRANSPORTAR AL PERSONAL DE SUBCOORDINACIÓN DE ATENCIÓN Y APOYO A LA FAMILIA ADOPTIVA Y EL NIÑO ADOPTADO; SEGÚN AVISO DE COMISIÓN No. CNA-SGYT-586-2022</t>
  </si>
  <si>
    <t>VIÁTICOS POR COMISIÓN A MASAGUA, ESCUINTLA; TIQUISATE, ESCUINTLA EL (LOS) DIA (S) 11  DE JULIO DEL 2022 CON EL OBJETIVO DE TRANSPORTAR AL PERSONAL DE SUBCOORDINACIÓN DE ATENCIÓN Y APOYO A LA FAMILIA BIOLÓGICA PARA BÚSQUEDA PARA REALIZAR ORIENTACIÓN A 2 MADRES BIOLÓGICAS CORRESPONDIENTES AL EXPEDIENTE CNA-FB-078-2022 Y CNA-FB-044-2022; SEGÚN AVISO DE COMISIÓN No. CNA-SGYT-597-2022</t>
  </si>
  <si>
    <t>VIÁTICOS POR COMISIÓN A QUETZALTENANGO, QUETZALTENANGO EL (LOS) DIA (S) 13  DE JULIO DEL 2022 CON EL OBJETIVO DE TRANSPORTAR AL PERSONAL DE SUBCOORDINACIÓN DE ATENCIÓN AL NIÑO PARA LLEVAR A CABO LA PROCURACIÓN DE CERTIFICACIONES DE SENTENCIA DE DECLARATORIA DE ADOPTABILIDAD AL JUZGADO DE PRIMERA INSTANCIA DE LA NIÑEZ Y LA ADOLESCENCIA Y DE ADOLECENTES EN CONFLICTO CON LA LEY PENAL DEL DEPARTAMENTO DE QUETZALTENANGO DE LOS PROCESOS 09009-2022-00514,09009-2022-00216,09009-2022-2022-00514; SEGÚN AVISO DE COMISIÓN No. CNA-SGYT-609-2022</t>
  </si>
  <si>
    <t>ILEANA ANDREA  ARCHILA VALLE</t>
  </si>
  <si>
    <t>MIRIAM AZUCENA  PINEDA CARIAS</t>
  </si>
  <si>
    <t>VIÁTICOS POR COMISIÓN A MASAGUA, TIQUISATE; ESCUINTLA EL (LOS) DIA (S) 11  DE JULIO DEL 2022 CON EL OBJETIVO DE REALIZAR BÚSQUEDA PARA REALIZAR ORIENTACIÓN A 2 MADRES BIOLÓGICAS CORRESPONDIENTES A EXPEDIENTES CNA-FB-078-2022 Y CNA-FB-044-2022; SEGÚN AVISO DE COMISIÓN No. CNA-SUFB-239-2022</t>
  </si>
  <si>
    <t>VIÁTICOS POR COMISIÓN A SANTA LUCIA, SOLOLÁ; SIBILIA, QUETZALTENANGO EL (LOS) DIA (S) 11  AL 12  DE JULIO DEL 2022 CON EL OBJETIVO DE REALIZAR EVALUACIÓN PSICOSOCIAL A SOLICITANTES DE ADOPCIÓN DEL EXPEDIENTE CNA-AN-068-2022 Y CNA-AHC-008-2022; SEGÚN AVISO DE COMISIÓN No. CNA-UFA-98-2022</t>
  </si>
  <si>
    <t>VIÁTICOS POR COMISIÓN A SANTA LUCIA, SOLOLÁ; SIBILIA, QUETZALTENANGO EL (LOS) DIA (S) 11  AL 12  DE JULIO DEL 2022 CON EL OBJETIVO DE REALIZAR EVALUACIÓN PSICOSOCIAL A SOLICITANTES DE ADOPCIÓN DEL EXPEDIENTE CNA-AN-068-2022 Y CNA-AHC-008-2022; SEGÚN AVISO DE COMISIÓN No. CNA-UFA-99-2022</t>
  </si>
  <si>
    <t>VIÁTICOS POR COMISIÓN A PACHALUM, QUICHÉ EL (LOS) DIA (S) 8  DE JULIO DEL 2022 CON EL OBJETIVO DE REALIZAR SEGUIMIENTO POST ADOPTIVO AL EXPEDIENTE CNA-DA-024-2015; SEGÚN AVISO DE COMISIÓN No. CNA-EM-229-2022</t>
  </si>
  <si>
    <t>VIÁTICOS POR COMISIÓN A SAN PEDRO NECTA, HUEHUETENANGO; SANTA ANA HUISTA, HUEHUETENANGO EL (LOS) DIA (S) 11  AL 13  DE JULIO DEL 2022 CON EL OBJETIVO DE TRANSPORTAR AL PERSONAL DE SUBCOORDINACIÓN Y  ATENCIÓN Y APOYO A LA FAMILIA ADOPTIVA Y EL NIÑO ADOPTADO, PARA REALIZAR EL SEGUIMIENTO POST ADOPTIVO Y TALLER DE FORTALECIMIENTO SEGÚN LOS EXPEDIENTES CNA-DA-162-2010; CNA-DA-077-2010;CNA-DA-028-2017; SEGÚN AVISO DE COMISIÓN No. CNA-SGYT-598-2022</t>
  </si>
  <si>
    <t>VIÁTICOS POR COMISIÓN A LA ESPERANZA, QUETZALTENANGO EL (LOS) DIA (S) 20  DE JULIO DEL 2022 CON EL OBJETIVO DE REALIZAR EVALUACIÓN DE SEGUIMIENTO POST ADOPTIVO DE ACUERDO CON EL EXPEDIENTE CNA-DA-100-2014; SEGÚN AVISO DE COMISIÓN No. CNA-EM-257-2022</t>
  </si>
  <si>
    <t>VIÁTICOS POR COMISIÓN A LA ESPERANZA, QUETZALTENANGO EL (LOS) DIA (S) 20  DE JULIO DEL 2022 CON EL OBJETIVO DE REALIZAR EVALUACIÓN DE SEGUIMIENTO POST ADOPTIVO DE ACUERDO CON EL EXPEDIENTE CNA-DA-100-2014; SEGÚN AVISO DE COMISIÓN No. CNA-EM-258-2022</t>
  </si>
  <si>
    <t>VIÁTICOS POR COMISIÓN A SANTA LUCIA COTZUMALGUAPA, ESCUINTLA EL (LOS) DIA (S) 20  DE JULIO DEL 2022 CON EL OBJETIVO DE TRANSPORTAR A PERSONAL DE LA SUBCOORDINACIÓN DE ATENCIÓN Y APOYO A LA FAMILIA BIOLÓGICA QUIENES REALIZARAN BÚSQUEDA PARA REALIZAR PROCESOS DE ORIENTACIÓN A PADRES BIOLÓGICOS; SEGÚN AVISO DE COMISIÓN No. CNA-SGYT-637-2022</t>
  </si>
  <si>
    <t>LAURA MARINA GARCIA ZAPETA</t>
  </si>
  <si>
    <t>VIÁTICOS POR COMISIÓN A LA ESPERANZA, QUETZALTENANGO EL (LOS) DIA (S) 20  DE JULIO DEL 2022 CON EL OBJETIVO DE REALIZAR SEGUIMIENTO POST ADOPTIVO EXPEDIENTE CNA-DA-100-2014; SEGÚN AVISO DE COMISIÓN No. CNA-EM-259-2022</t>
  </si>
  <si>
    <t>VIÁTICOS POR COMISIÓN A LA ESPERANZA, QUETZALTENANGO EL (LOS) DIA (S) 20  DE JULIO DEL 2022 CON EL OBJETIVO DE TRANSPORTAR AL PERSONAL DE SUBCOORDINACIÓN DE ATENCIÓN Y APOYO A LA FAMILIA ADOPTIVA Y EL NIÑO ADOPTADO PARA EVALUACIÓN DE SGUIMIENTO POST ADOPTIVO DE ACUERDO CON EL EXPEDIENTE CNA-DA-100-2014; SEGÚN AVISO DE COMISIÓN No. CNA-SGYT-638-2022</t>
  </si>
  <si>
    <t>VIÁTICOS POR COMISIÓN A SAN LUCAS SACATEPÉQUEZ, SACATEPÉQUEZ EL (LOS) DIA (S) 22  DE JULIO DEL 2022 CON EL OBJETIVO DE TRANSPORTAR A PERSONAL DE LA SUBCOORDINACIÓN DE ATENCIÓN AL NIÑO, QUIENES REALIZARAN EVALUACIÓN INTEGRAL DEL GRUPO DE HERMANOS CON EXPEDIENTE CNA-DA-055-2022; SEGÚN AVISO DE COMISIÓN No. CNA-SGYT-648-2022</t>
  </si>
  <si>
    <t>VIÁTICOS POR COMISIÓN A SAN JERÓNIMO, BAJA VERAPAZ EL (LOS) DIA (S) 5  DE JULIO DEL 2022 CON EL OBJETIVO DE REALIZAR EVALUACIÓN INTEGRAL DEL NIÑO CON EXPEDIENTE CNA-DA-121-2021; SEGÚN AVISO DE COMISIÓN No. CNA-UAN-341-2022</t>
  </si>
  <si>
    <t>VIÁTICOS POR COMISIÓN A CONCEPCIÓN TUTUAPA, SAN MARCOS EL (LOS) DIA (S) 6  AL 7  DE JULIO DEL 2022 CON EL OBJETIVO DE REALIZAR EVALUACIÓN INTEGRAL DEL NIÑO CON ADOPTABILIDAD CNA-DA-041-2022; SEGÚN AVISO DE COMISIÓN No. CNA-UAN-353-2022</t>
  </si>
  <si>
    <t>VIÁTICOS POR COMISIÓN A ZARAGOZA, CHIMALTENANGO EL (LOS) DIA (S) 8  DE JULIO DEL 2022 CON EL OBJETIVO DE REALIZAR BÚSQUEDA PARA PROCESO ORIENTACIÓN DE LA SEÑORA DEL EXPEDIENTE CNA-FB-101-2022. TOMA DE HUELLAS PALMARES Y PLANTARES, FOTOGRAFÍA DE NIÑO DEL EXPEDIENTE CNA-FB-101-2022; SEGÚN AVISO DE COMISIÓN No. CNA-SUFB-235-2022</t>
  </si>
  <si>
    <t>VIÁTICOS POR COMISIÓN A ZARAGOZA, CHIMALTENANGO EL (LOS) DIA (S) 8  DE JULIO DEL 2022 CON EL OBJETIVO DE TRANSPORTAR AL PERSONAL DE SUBCOORDINACIÓN DE ATENCIÓN Y APOYO A LA FAMILIA BIOLÓGICA PARA REALIZAR BÚSQUEDA PARA PROCESO ORIENTACIÓN DE LA SEÑORA DEL EXPEDIENTE CNA-FB-101-2022. TOMA DE HUELLAS PALMARES Y PLANTARES, FOTOGRAFÍA DE NIÑO DEL EXPEDIENTE CNA-FB-101-2022; SEGÚN AVISO DE COMISIÓN No. CNA-SGYT-587-2022</t>
  </si>
  <si>
    <t>VIÁTICOS POR COMISIÓN A QUETZATENANGO, QUETZALTENANGO EL (LOS) DIA (S) 12  DE JULIO DEL 2022 CON EL OBJETIVO DE EVACUAR AUDIENCIA DEL PROCESO No. 09099-2022-0511 DEL HOGAR FUTURO DE LOS NIÑOS; SEGÚN AVISO DE COMISIÓN No. CNA-UACHP-193-2022</t>
  </si>
  <si>
    <t>VIÁTICOS POR COMISIÓN A QUETZALTENANGO, QUETZALTENANGO EL (LOS) DIA (S) 12  DE JULIO DEL 2022 CON EL OBJETIVO DE TRANSPORTAR A PERSONAL DE UACHP QUIEN EVACUARA AUDIENCIA DEL PROCESO No. 09009-2022-00511 DEL HOGAR FUTURO DE LOS NIÑOS; SEGÚN AVISO DE COMISIÓN No. CNA-SGYT-605-2022</t>
  </si>
  <si>
    <t>VIÁTICOS POR COMISIÓN A SANTA LUCIA, ESCUINTLA EL (LOS) DIA (S) 13  DE JULIO DEL 2022 CON EL OBJETIVO DE TRANSPORTAR AL PERSONAL DE SUBCOORDINACIÓN DE ATENCIÓN Y APOYO ALA FAMILIA ADOPTIVA Y EL NIÑO ADOPTADO PARA REALIZAR VISITA DOMICILIAR Y EVALUACIÓN PSICOSOCIAL DE LA FAMILIA DEL EXPEDIENTE CNA-AN-073-2022; SEGÚN AVISO DE COMISIÓN No. CNA-SGYT-610-2022</t>
  </si>
  <si>
    <t>VIÁTICOS POR COMISIÓN A SIPACATE, ESCUINTLA EL (LOS) DIA (S) 14  DE JULIO DEL 2022 CON EL OBJETIVO DE REALIZAR BÚSQUEDA Y ORIENTACIÓN A PROGENITORES SEGÚN EXPEDIENTE CNA-FB-085-2022, POR ORDEN JUDICIAL; SEGÚN AVISO DE COMISIÓN No. CNA-SUFB-243-2022</t>
  </si>
  <si>
    <t>VIÁTICOS POR COMISIÓN A CHISEC, ALTA VERAPAZ EL (LOS) DIA (S) 14  AL 15  DE JULIO DEL 2022 CON EL OBJETIVO DE TRANSPORTAR AL PERSONAL DE SUBCOORDINACIÓN Y ATENCIÓN Y APOYO ALA FAMILIA BIOLÓGICA, PARA REALIZAR LA BÚSQUEDA Y LOCALIZACIÓN PARA PROCESO DE ORIENTACIÓN A MADRE BIOLÓGICA EXPEDIENTE CNA-FB-093-2022; SEGÚN AVISO DE COMISIÓN No. CNA-SGYT-614-2022</t>
  </si>
  <si>
    <t>VIÁTICOS POR COMISIÓN A SAN BARTOLOMÉ MILPAS ALTAS, SACATEPEQUÉZ EL (LOS) DIA (S) 14  DE JULIO DEL 2022 CON EL OBJETIVO DE TRANSPORTAR AL PERSONAL DE SUBCOORDINACIÓN DE ATENCIÓN AL NIÑO PARA PRIMER ENCUENTRO DE LA NIÑA CON EXP. CNA-DA-054-2022; SEGÚN AVISO DE COMISIÓN No. CNA-SGYT-615-2022</t>
  </si>
  <si>
    <t>CELIA VANESSA  RIVAS DOMINGUEZ</t>
  </si>
  <si>
    <t>VIÁTICOS POR COMISIÓN A SIPACATE, ESCUINTLA EL (LOS) DIA (S) 14  DE JULIO DEL 2022 CON EL OBJETIVO DE TRANSPORTAR AL PERSONAL DE SUBCOORDINACIÓN DE ATENCIÓN Y APOYO ALA FAMILIA BIOLÓGICA PARA BÚSQUEDA Y ORIENTACIÓN A PROGENITORES SEGÚN EXPEDIENTE CNA-FB-085-2022 POR ORDEN JUDICIAL; SEGÚN AVISO DE COMISIÓN No. CNA-SGYT-617-2022</t>
  </si>
  <si>
    <t>VIÁTICOS POR COMISIÓN A LA ESPERANZA, QUETZALTENANGO, QUETZALTENANGO EL (LOS) DIA (S) 15  DE JULIO DEL 2022 CON EL OBJETIVO DE TRANSPORTAR A PERSONAL DE LA SUBCOORDINACIÓN DE ATENCIÓN Y APOYO A LA FAMILIA ADOPTIVA Y EL NIÑO ADOPTADO QUIENES REALIZARÁN EVALUACIÓN PSICOSOCIAL Y ASESORÍA A FAMILA ADOPTANTE A LA ADOPCIÓN CON EXPEDIENTE CNA-AN-052-2022; ENTREVISTA SOCIAL DEL EXPEDIENTE CNA-AHC-002-2022; SEGÚN AVISO DE COMISIÓN No. CNA-SGYT-619-2022</t>
  </si>
  <si>
    <t>VIÁTICOS POR COMISIÓN A LA ESPERANZA, QUETZALTENANGO, QUETZALTENANGO EL (LOS) DIA (S) 15  DE JULIO DEL 2022 CON EL OBJETIVO DE REALIZAR EVALUACIÓN PSICOSOCIAL Y ASESORÍA A FAMILA ADOPTANTE A LA ADOPCIÓN CON EXPEDIENTE CNA-AN-052-2022; ENTREVISTA SOCIAL DEL EXPEDIENTE CNA-AHC-002-2022; SEGÚN AVISO DE COMISIÓN No. CNA-UFA-104-2022</t>
  </si>
  <si>
    <t>VIÁTICOS POR COMISIÓN A SANTIAGO SACATEPÉQUEZ, SACATEPÉQUEZ EL (LOS) DIA (S) 18  DE JULIO DEL 2022 CON EL OBJETIVO DE REALIZAR EVALUACIÓN PSICOSOCIAL A LA FAMILIA GIRÓN ARREOLA CNA-AN-090-2022; SEGÚN AVISO DE COMISIÓN No. CNA-UFA-136-2022</t>
  </si>
  <si>
    <t>VIÁTICOS POR COMISIÓN A CONCEPCIÓN TUTUAPA, SAN MARCOS; EL (LOS) DIA (S)  06 AL 07 DE JULIO 2022 CON EL OBJETIVO DE REALIZAR EVALUACIÓN INTEGRAL DEL NIÑO CON ADOPTABILIDAD CNA-DA-041-2022; SEGÚN AVISO DE COMISIÓN No. CNA-UAN-351-2022</t>
  </si>
  <si>
    <t>VIÁTICOS POR COMISIÓN A ALDEA EL RINCON, CANILLÁ, EL QUICHÉ EL (LOS) DIA (S) 7 AL 8 DE JULIO DEL 2022 CON EL OBJETIVO DE TRANSPORTAR A PERSONAL DE UFA DEL CNA, PARA EVALUACIÓN PSICOSOCIAL Y ASESORÍA A FAMILIA POSTULANTE A LA ADOPCIÓN; SEGÚN AVISO DE COMISIÓN No. CNA-SGYT-574-2022</t>
  </si>
  <si>
    <t>VIÁTICOS POR COMISIÓN A QUETZALTENANGO, QUETZALTENANGO; SANTIAGO CHIMALTENANGO, HUEHUETENANGO; SAN MIGUEL ACATÁN, HUEHUETENANGO EL (LOS) DIA (S) 10  AL 13  DE JULIO DEL 2022 CON EL OBJETIVO DE TRANSPORTAR PERSONAL DE SUFB DE OFICINA DEPARTAMENTAL DE QUETZALTENANGO DEL CNA PARA REALIZAR BÚSQUEDA Y ORIENTACIÓN A PROGENITORES; SEGÚN AVISO DE COMISIÓN No. CNA-SGYT-585-2022</t>
  </si>
  <si>
    <t>VIÁTICOS POR COMISIÓN A MASAGUA, TIQUISATE; ESCUINTLA EL (LOS) DIA (S) 11  DE JULIO DEL 2022 CON EL OBJETIVO DE REALIZAR BÚSQUEDA PARA REALIZAR ORIENTACIÓN A 2 MADRES BIOLÓGICAS CORRESPONDIENTES A EXPEDIENTES CNA-FB-078-2022 Y CNA-FB-044-2022; SEGÚN AVISO DE COMISIÓN No. CNA-SUFB-240-2022</t>
  </si>
  <si>
    <t>VIÁTICOS POR COMISIÓN A SANTA LUCIA, SOLOLÁ; SIBILIA, QUETZALTENANGO EL (LOS) DIA (S) 11  AL 12  DE JULIO DEL 2022 CON EL OBJETIVO DE TRANSPORTAR AL PERSONAL DE SUBCOORDINACIÓN DE ATENCIÓN Y APOYO A LA FAMILIA ADOPTIVA Y EL NIÑO ADOPTADO PARA REALIZAR LA EVALUACIÓN PSICOSOCIAL A SOLICITANTES DE ADOPCIÓN; SEGÚN AVISO DE COMISIÓN No. CNA-SGYT-596-2022</t>
  </si>
  <si>
    <t>VIÁTICOS POR COMISIÓN A SAN PEDRO NECTA, SANTA ANA HUISTA; HUEHUETENANGO EL (LOS) DIA (S) 11  AL 13  DE JULIO DEL 2022 CON EL OBJETIVO DE REALIZAR SEGUIMIENTO POST ADOPTIVO Y TALLER DE FORTALECIMIENTO SEGÚN LOS EXPEDIENTES CNA-DA-162-2010; CNA-DA-077-2010; CNA-DA-028-2017; SEGÚN AVISO DE COMISIÓN No. CNA-UFA-114-2022</t>
  </si>
  <si>
    <t>VIÁTICOS POR COMISIÓN A SAN PEDRO NECTA, SANTA ANA HUISTA; HUEHUETENANGO EL (LOS) DIA (S) 11  AL 13  DE JULIO DEL 2022 CON EL OBJETIVO DE REALIZAR SEGUIMIENTO POST ADOPTIVO Y TALLER DE FORTALECIMIENTO SEGÚN LOS EXPEDIENTES CNA-DA-162-2010; CNA-DA-077-2010; CNA-DA-028-2017; SEGÚN AVISO DE COMISIÓN No. CNA-UFA-115-2022</t>
  </si>
  <si>
    <t>VIÁTICOS POR COMISIÓN A SANTA CATALINA LA TINTA, TUCURÚ, LANQUÍN, SAN PEDRO CARCHÁ, SANTA CRUZ VERAPAZ, COBÁN, ALTA VERAPAZ EL (LOS) DIA (S) 12  AL 15  DE JULIO DEL 2022 CON EL OBJETIVO DE REALIZAR EVALUACIÓN DE SEGUIMIENTO POST ADOPTIVO DE ACUERDO A LOS EXPEDIENTES CNA-DA-115-2015, CNA-DA-099-2019, CNA-DA-070-2011; CNA-DA-041-2020, CNA-DA-061-2013, CNA-DA-026-2012, CNA-DA-036-2013, CNA-DA-056-2020, CNA-DA-020-2016, CNA-DA-069-2021, CNA-DA-071-2009, CNA-DA-028-2013 Y SU RESPECTIVO TALLER DE FORTALECIMIENTO; SEGÚN AVISO DE COMISIÓN No. CNA-UFA-110-2022</t>
  </si>
  <si>
    <t>VIÁTICOS POR COMISIÓN A SANTA CATALINA LA TINTA, TUCURÚ, LANQUÍN, SAN PEDRO CARCHÁ, SANTA CRUZ VERAPAZ, COBÁN, ALTA VERAPAZ EL (LOS) DIA (S) 12  AL 15  DE JULIO DEL 2022 CON EL OBJETIVO DE REALIZAR EVALUACIÓN DE SEGUIMIENTO POST ADOPTIVO DE ACUERDO A LOS EXPEDIENTES CNA-DA-115-2015, CNA-DA-099-2019, CNA-DA-070-2011; CNA-DA-041-2020, CNA-DA-061-2013, CNA-DA-026-2012, CNA-DA-036-2013, CNA-DA-056-2020, CNA-DA-020-2016, CNA-DA-069-2021, CNA-DA-071-2009, CNA-DA-028-2013 Y SU RESPECTIVO TALLER DE FORTALECIMIENTO; SEGÚN AVISO DE COMISIÓN No. CNA-UFA-111-2022</t>
  </si>
  <si>
    <t>VIÁTICOS POR COMISIÓN A SANTA CATALINA LA TINTA, TUCURÚ, LANQUÍN, SAN PEDRO CARCHÁ, SANTA CRUZ VERAPAZ, COBÁN, ALTA VERAPAZ EL (LOS) DIA (S) 12  AL 15  DE JULIO DEL 2022 CON EL OBJETIVO DE TRANSPORTAR A PERSONAL DE UFA DEL CNA PARA EVALUACIÓN DE SEGUIMIENTO POS ADOPTIVO Y SU RESPECTIVO TALLER DE FORTALECIMIENTO; SEGÚN AVISO DE COMISIÓN No. CNA-SGYT-599-2022</t>
  </si>
  <si>
    <t>VIÁTICOS POR COMISIÓN A CHISEC, ALTA VERAPAZ EL (LOS) DIA (S) 14  AL 15  DE JULIO DEL 2022 CON EL OBJETIVO DE REALIZAR BUSQUEDA Y LOCALIZACIÓN PARA PROCESO DE ORIENTACIÓN A MADRE BIOLÓGICA EXPEDIENTE CNA-FB-093-2022; SEGÚN AVISO DE COMISIÓN No. CNA-SUFB-242-2022</t>
  </si>
  <si>
    <t>VIÁTICOS POR COMISIÓN A SANTA LUCIA COTZUMALGUAPA, ESCUINTLA EL (LOS) DIA (S) 20  DE JULIO DEL 2022 CON EL OBJETIVO DE REALIZAR BÚSQUEDA PARA REALIZAR PROCESOS DE ORIENTACIÓN A PADRES BIOLÓGICOS; SEGÚN AVISO DE COMISIÓN No. CNA-SUFB-256-2022</t>
  </si>
  <si>
    <t>VIÁTICOS POR COMISIÓN A SANTA LUCIA COTZUMALGUAPA, ESCUINTLA EL (LOS) DIA (S) 20  DE JULIO DEL 2022 CON EL OBJETIVO DE REALIZAR BÚSQUEDA PARA REALIZAR PROCESOS DE ORIENTACIÓN A PADRES BIOLÓGICOS; SEGÚN AVISO DE COMISIÓN No. CNA-SUFB-255-2022</t>
  </si>
  <si>
    <t>VIÁTICOS POR COMISIÓN A JOCOTÁN, CHIQUIMULA; CAMOTÁN, CHIQUIMULA EL (LOS) DIA (S) 22  DE JULIO DEL 2022 CON EL OBJETIVO DE REALIZAR UNA BÚSQUEDA PARA ORIENTAR A MADRE ADOLESCENTE Y TOMAR MUESTRA DE ADN E IMPRESIONES PALMARES Y PLANTARES DE NNA CORRESPONDIENTE A EXPEDIENTE CNA-FB-115-2022; SEGÚN AVISO DE COMISIÓN No. CNA-SUFB-253-2022</t>
  </si>
  <si>
    <t>VIÁTICOS POR COMISIÓN A JOCOTÁN, CHIQUIMULA; CAMOTÁN, CHIQUIMULA EL (LOS) DIA (S) 22  DE JULIO DEL 2022 CON EL OBJETIVO DE REALIZAR UNA BÚSQUEDA PARA ORIENTAR A MADRE ADOLESCENTE Y TOMAR MUESTRA DE ADN E IMPRESIONES PALMARES Y PLANTARES DE NNA CORRESPONDIENTE A EXPEDIENTE CNA-FB-115-2022; SEGÚN AVISO DE COMISIÓN No. CNA-SUFB-254-2022</t>
  </si>
  <si>
    <t>VIÁTICOS POR COMISIÓN A CASILLAS, SANTA ROSA; JUTIAPA, JUTIAPA EL (LOS) DIA (S)  CON EL OBJETIVO DE REALIZAR SEGUIMIENTO POST ADOPTIVO Y TALLER DE FORTALECIMIENTO SEGÚN LOS EXPEDIENTES: CNA-DA-073-2010; CNA-DA-025-2011; SEGÚN AVISO DE COMISIÓN No. CNA-UFA-140-2022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</si>
</sst>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quot;_-;\-* #,##0.00\ &quot;Q&quot;_-;_-* &quot;-&quot;??\ &quot;Q&quot;_-;_-@_-"/>
    <numFmt numFmtId="43" formatCode="_-* #,##0.00_-;\-* #,##0.00_-;_-* &quot;-&quot;??_-;_-@_-"/>
    <numFmt numFmtId="164" formatCode="_-[$Q-100A]* #,##0.00_-;\-[$Q-100A]* #,##0.00_-;_-[$Q-100A]* &quot;-&quot;??_-;_-@_-"/>
    <numFmt numFmtId="165" formatCode="&quot;Q&quot;#,##0.00"/>
    <numFmt numFmtId="166" formatCode="_-* #,##0.00\ &quot;€&quot;_-;\-* #,##0.00\ &quot;€&quot;_-;_-* &quot;-&quot;??\ &quot;€&quot;_-;_-@_-"/>
    <numFmt numFmtId="167" formatCode="_-* #,##0.00\ _€_-;\-* #,##0.00\ _€_-;_-* &quot;-&quot;??\ _€_-;_-@_-"/>
    <numFmt numFmtId="168" formatCode="_-* #,##0.00\ _Q_-;\-* #,##0.00\ _Q_-;_-* &quot;-&quot;??\ _Q_-;_-@_-"/>
    <numFmt numFmtId="169" formatCode="_([$€-2]* #,##0.00_);_([$€-2]* \(#,##0.00\);_([$€-2]* &quot;-&quot;??_)"/>
  </numFmts>
  <fonts count="23" x14ac:knownFonts="1">
    <font>
      <sz val="11"/>
      <color theme="1"/>
      <name val="Calibri"/>
      <family val="2"/>
      <scheme val="minor"/>
    </font>
    <font>
      <b/>
      <sz val="11"/>
      <color theme="1"/>
      <name val="Calibri"/>
      <family val="2"/>
      <scheme val="minor"/>
    </font>
    <font>
      <b/>
      <sz val="12"/>
      <color theme="1"/>
      <name val="Calibri"/>
      <family val="2"/>
      <scheme val="minor"/>
    </font>
    <font>
      <b/>
      <sz val="10"/>
      <name val="Calibri Light"/>
      <family val="2"/>
      <scheme val="maj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b/>
      <i/>
      <sz val="22"/>
      <color theme="1"/>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9"/>
      <color theme="1"/>
      <name val="Century Gothic"/>
      <family val="2"/>
    </font>
    <font>
      <sz val="10"/>
      <name val="Century Gothic"/>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
      <b/>
      <i/>
      <sz val="22"/>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51">
    <xf numFmtId="0" fontId="0" fillId="0" borderId="0"/>
    <xf numFmtId="0" fontId="17" fillId="0" borderId="0"/>
    <xf numFmtId="0" fontId="16" fillId="0" borderId="0"/>
    <xf numFmtId="168" fontId="19" fillId="0" borderId="0" applyFont="0" applyFill="0" applyBorder="0" applyAlignment="0" applyProtection="0"/>
    <xf numFmtId="9" fontId="19" fillId="0" borderId="0" applyFont="0" applyFill="0" applyBorder="0" applyAlignment="0" applyProtection="0"/>
    <xf numFmtId="0" fontId="16" fillId="0" borderId="0"/>
    <xf numFmtId="167" fontId="19" fillId="0" borderId="0" applyFont="0" applyFill="0" applyBorder="0" applyAlignment="0" applyProtection="0"/>
    <xf numFmtId="0" fontId="16" fillId="0" borderId="0"/>
    <xf numFmtId="0" fontId="16" fillId="0" borderId="0"/>
    <xf numFmtId="167" fontId="19" fillId="0" borderId="0" applyFont="0" applyFill="0" applyBorder="0" applyAlignment="0" applyProtection="0"/>
    <xf numFmtId="168"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6" fillId="0" borderId="0"/>
    <xf numFmtId="0" fontId="18"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8"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166"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7" fillId="0" borderId="0" applyFont="0" applyFill="0" applyBorder="0" applyAlignment="0" applyProtection="0"/>
    <xf numFmtId="169"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43" fontId="19" fillId="0" borderId="0" applyFont="0" applyFill="0" applyBorder="0" applyAlignment="0" applyProtection="0"/>
    <xf numFmtId="0" fontId="17"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cellStyleXfs>
  <cellXfs count="124">
    <xf numFmtId="0" fontId="0" fillId="0" borderId="0" xfId="0"/>
    <xf numFmtId="0" fontId="3" fillId="0" borderId="0" xfId="0" applyFont="1" applyAlignment="1">
      <alignment horizontal="left"/>
    </xf>
    <xf numFmtId="0" fontId="2" fillId="0" borderId="0" xfId="0" applyFont="1" applyAlignment="1">
      <alignment vertical="center"/>
    </xf>
    <xf numFmtId="0" fontId="0" fillId="0" borderId="0" xfId="0" applyAlignment="1">
      <alignment wrapText="1"/>
    </xf>
    <xf numFmtId="164" fontId="0" fillId="0" borderId="0" xfId="0" applyNumberFormat="1"/>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164" fontId="0" fillId="0" borderId="7" xfId="0" applyNumberFormat="1" applyBorder="1"/>
    <xf numFmtId="164" fontId="0" fillId="0" borderId="9" xfId="0" applyNumberFormat="1" applyBorder="1"/>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164" fontId="1" fillId="0" borderId="13" xfId="0" applyNumberFormat="1"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4" xfId="0" applyBorder="1"/>
    <xf numFmtId="0" fontId="0" fillId="0" borderId="15" xfId="0" applyBorder="1" applyAlignment="1">
      <alignment wrapText="1"/>
    </xf>
    <xf numFmtId="0" fontId="0" fillId="0" borderId="15" xfId="0" applyBorder="1"/>
    <xf numFmtId="164" fontId="0" fillId="0" borderId="10" xfId="0" applyNumberFormat="1" applyBorder="1"/>
    <xf numFmtId="0" fontId="0" fillId="0" borderId="6" xfId="0" applyBorder="1"/>
    <xf numFmtId="0" fontId="0" fillId="0" borderId="12" xfId="0" applyBorder="1"/>
    <xf numFmtId="0" fontId="0" fillId="0" borderId="11" xfId="0" applyBorder="1" applyAlignment="1">
      <alignment wrapText="1"/>
    </xf>
    <xf numFmtId="0" fontId="0" fillId="0" borderId="11" xfId="0" applyBorder="1"/>
    <xf numFmtId="0" fontId="0" fillId="0" borderId="3" xfId="0" applyBorder="1"/>
    <xf numFmtId="0" fontId="0" fillId="0" borderId="8" xfId="0" applyBorder="1"/>
    <xf numFmtId="0" fontId="0" fillId="0" borderId="2" xfId="0" applyBorder="1"/>
    <xf numFmtId="164" fontId="0" fillId="0" borderId="0" xfId="0" applyNumberFormat="1" applyAlignment="1">
      <alignment vertical="center"/>
    </xf>
    <xf numFmtId="164" fontId="4" fillId="0" borderId="10" xfId="0" applyNumberFormat="1" applyFont="1" applyBorder="1" applyAlignment="1">
      <alignment vertical="center"/>
    </xf>
    <xf numFmtId="0" fontId="0" fillId="0" borderId="16" xfId="0" applyBorder="1"/>
    <xf numFmtId="0" fontId="0" fillId="0" borderId="0" xfId="0" applyBorder="1" applyAlignment="1">
      <alignment wrapText="1"/>
    </xf>
    <xf numFmtId="0" fontId="0" fillId="0" borderId="0" xfId="0" applyBorder="1"/>
    <xf numFmtId="164" fontId="0" fillId="0" borderId="17" xfId="0" applyNumberFormat="1" applyBorder="1" applyAlignment="1">
      <alignment vertical="center"/>
    </xf>
    <xf numFmtId="0" fontId="0" fillId="0" borderId="19" xfId="0" applyBorder="1"/>
    <xf numFmtId="0" fontId="0" fillId="0" borderId="18" xfId="0" applyBorder="1"/>
    <xf numFmtId="0" fontId="0" fillId="0" borderId="16" xfId="0" applyBorder="1" applyAlignment="1">
      <alignment wrapText="1"/>
    </xf>
    <xf numFmtId="164" fontId="0" fillId="0" borderId="20" xfId="0" applyNumberFormat="1" applyBorder="1" applyAlignment="1">
      <alignment vertical="center"/>
    </xf>
    <xf numFmtId="0" fontId="7" fillId="0" borderId="19" xfId="0" applyFont="1" applyBorder="1" applyAlignment="1">
      <alignment horizontal="left"/>
    </xf>
    <xf numFmtId="0" fontId="0" fillId="0" borderId="0" xfId="0" applyFont="1"/>
    <xf numFmtId="0" fontId="1" fillId="0" borderId="0" xfId="0" applyFont="1"/>
    <xf numFmtId="0" fontId="9" fillId="2" borderId="1" xfId="0" applyFont="1" applyFill="1" applyBorder="1" applyAlignment="1">
      <alignment vertical="center" wrapText="1"/>
    </xf>
    <xf numFmtId="4" fontId="9" fillId="2" borderId="1" xfId="0" applyNumberFormat="1" applyFont="1" applyFill="1" applyBorder="1" applyAlignment="1">
      <alignment horizontal="justify" vertical="center" wrapText="1"/>
    </xf>
    <xf numFmtId="14" fontId="9" fillId="2" borderId="6" xfId="0" applyNumberFormat="1" applyFont="1" applyFill="1" applyBorder="1" applyAlignment="1">
      <alignment horizontal="center" vertical="center"/>
    </xf>
    <xf numFmtId="14" fontId="9" fillId="2" borderId="12" xfId="0" applyNumberFormat="1" applyFont="1" applyFill="1" applyBorder="1" applyAlignment="1">
      <alignment horizontal="center" vertical="center"/>
    </xf>
    <xf numFmtId="0" fontId="9" fillId="2" borderId="11" xfId="0" applyFont="1" applyFill="1" applyBorder="1" applyAlignment="1">
      <alignment vertical="center" wrapText="1"/>
    </xf>
    <xf numFmtId="164" fontId="5" fillId="0" borderId="7" xfId="0" applyNumberFormat="1" applyFont="1" applyBorder="1" applyAlignment="1">
      <alignment vertical="center"/>
    </xf>
    <xf numFmtId="164" fontId="5" fillId="0" borderId="5" xfId="0" applyNumberFormat="1" applyFont="1" applyBorder="1" applyAlignment="1">
      <alignment vertical="center"/>
    </xf>
    <xf numFmtId="0" fontId="1" fillId="0" borderId="0" xfId="0" applyFont="1" applyBorder="1"/>
    <xf numFmtId="164" fontId="4" fillId="0" borderId="4" xfId="0" applyNumberFormat="1" applyFont="1" applyBorder="1" applyAlignment="1">
      <alignment horizontal="center" vertical="center" wrapText="1"/>
    </xf>
    <xf numFmtId="164" fontId="4" fillId="0" borderId="9" xfId="0" applyNumberFormat="1" applyFont="1" applyBorder="1" applyAlignment="1">
      <alignment vertical="center"/>
    </xf>
    <xf numFmtId="14" fontId="9" fillId="2" borderId="14" xfId="0" applyNumberFormat="1" applyFont="1" applyFill="1" applyBorder="1" applyAlignment="1">
      <alignment horizontal="center" vertical="center"/>
    </xf>
    <xf numFmtId="0" fontId="9" fillId="2" borderId="15" xfId="0" applyFont="1" applyFill="1" applyBorder="1" applyAlignment="1">
      <alignment vertical="center" wrapText="1"/>
    </xf>
    <xf numFmtId="0" fontId="0" fillId="0" borderId="0" xfId="0" applyAlignment="1">
      <alignment horizontal="left" vertical="center" wrapText="1"/>
    </xf>
    <xf numFmtId="0" fontId="9" fillId="2" borderId="0" xfId="0" applyFont="1" applyFill="1" applyBorder="1" applyAlignment="1">
      <alignment vertical="center" wrapText="1"/>
    </xf>
    <xf numFmtId="14" fontId="6" fillId="0" borderId="19" xfId="0" applyNumberFormat="1" applyFont="1" applyBorder="1" applyAlignment="1">
      <alignment horizontal="center" vertical="center"/>
    </xf>
    <xf numFmtId="4" fontId="6" fillId="0" borderId="0" xfId="0" applyNumberFormat="1" applyFont="1" applyBorder="1" applyAlignment="1">
      <alignment horizontal="justify" vertical="center" wrapText="1"/>
    </xf>
    <xf numFmtId="164" fontId="4" fillId="0" borderId="17" xfId="0" applyNumberFormat="1" applyFont="1" applyBorder="1" applyAlignment="1">
      <alignment vertical="center"/>
    </xf>
    <xf numFmtId="14" fontId="6" fillId="0" borderId="12" xfId="0" applyNumberFormat="1" applyFont="1" applyBorder="1" applyAlignment="1">
      <alignment horizontal="center" vertical="center"/>
    </xf>
    <xf numFmtId="4" fontId="6" fillId="0" borderId="11"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0" fontId="10" fillId="2" borderId="0" xfId="0" applyFont="1" applyFill="1" applyAlignment="1"/>
    <xf numFmtId="0" fontId="10" fillId="2" borderId="0" xfId="0" applyFont="1" applyFill="1" applyAlignment="1">
      <alignment horizontal="center"/>
    </xf>
    <xf numFmtId="165" fontId="11" fillId="2" borderId="0" xfId="0" applyNumberFormat="1" applyFont="1" applyFill="1" applyBorder="1" applyAlignment="1">
      <alignment horizontal="center" vertical="center"/>
    </xf>
    <xf numFmtId="0" fontId="12" fillId="2" borderId="0" xfId="0" applyFont="1" applyFill="1" applyBorder="1" applyAlignment="1">
      <alignment vertical="center"/>
    </xf>
    <xf numFmtId="0" fontId="13" fillId="2" borderId="0" xfId="0" applyFont="1" applyFill="1" applyAlignment="1">
      <alignment vertical="top"/>
    </xf>
    <xf numFmtId="0" fontId="14" fillId="2" borderId="0" xfId="0" applyFont="1" applyFill="1" applyBorder="1" applyAlignment="1">
      <alignment vertical="center"/>
    </xf>
    <xf numFmtId="0" fontId="11" fillId="2" borderId="0" xfId="0" applyFont="1" applyFill="1" applyAlignment="1">
      <alignment horizontal="center"/>
    </xf>
    <xf numFmtId="0" fontId="15" fillId="2" borderId="0" xfId="0" applyFont="1" applyFill="1" applyBorder="1" applyAlignment="1">
      <alignment horizontal="center" vertical="center"/>
    </xf>
    <xf numFmtId="0" fontId="10" fillId="2" borderId="0" xfId="0" applyFont="1" applyFill="1" applyAlignment="1">
      <alignment vertical="center"/>
    </xf>
    <xf numFmtId="164" fontId="0" fillId="0" borderId="0" xfId="0" applyNumberFormat="1" applyBorder="1" applyAlignment="1">
      <alignment vertical="center"/>
    </xf>
    <xf numFmtId="164" fontId="1" fillId="0" borderId="0" xfId="0" applyNumberFormat="1" applyFont="1" applyBorder="1"/>
    <xf numFmtId="0" fontId="10" fillId="2" borderId="0" xfId="0" applyFont="1" applyFill="1" applyAlignment="1">
      <alignment horizontal="center"/>
    </xf>
    <xf numFmtId="0" fontId="10" fillId="2" borderId="0" xfId="0" applyFont="1" applyFill="1" applyAlignment="1">
      <alignment horizontal="center" vertical="center"/>
    </xf>
    <xf numFmtId="0" fontId="0" fillId="0" borderId="19" xfId="0" applyBorder="1" applyAlignment="1">
      <alignment horizontal="left"/>
    </xf>
    <xf numFmtId="0" fontId="1" fillId="0" borderId="4" xfId="0" applyFont="1" applyBorder="1" applyAlignment="1">
      <alignment horizontal="center"/>
    </xf>
    <xf numFmtId="0" fontId="1" fillId="0" borderId="24" xfId="0" applyFont="1" applyBorder="1" applyAlignment="1">
      <alignment horizontal="center" vertical="center" wrapText="1"/>
    </xf>
    <xf numFmtId="0" fontId="9" fillId="2" borderId="0" xfId="0" applyFont="1" applyFill="1" applyAlignment="1">
      <alignment vertical="center" wrapText="1"/>
    </xf>
    <xf numFmtId="4" fontId="6" fillId="0" borderId="0" xfId="0" applyNumberFormat="1" applyFont="1" applyAlignment="1">
      <alignment horizontal="justify" vertical="center" wrapText="1"/>
    </xf>
    <xf numFmtId="0" fontId="10" fillId="2" borderId="0" xfId="0" applyFont="1" applyFill="1"/>
    <xf numFmtId="165" fontId="11" fillId="2" borderId="0" xfId="0" applyNumberFormat="1" applyFont="1" applyFill="1" applyAlignment="1">
      <alignment horizontal="center" vertical="center"/>
    </xf>
    <xf numFmtId="0" fontId="12" fillId="2" borderId="0" xfId="0" applyFont="1" applyFill="1" applyAlignment="1">
      <alignment vertical="center"/>
    </xf>
    <xf numFmtId="0" fontId="20" fillId="0" borderId="0" xfId="0" applyFont="1"/>
    <xf numFmtId="14" fontId="9" fillId="2" borderId="25" xfId="0" applyNumberFormat="1" applyFont="1" applyFill="1" applyBorder="1" applyAlignment="1">
      <alignment horizontal="center" vertical="center"/>
    </xf>
    <xf numFmtId="0" fontId="9" fillId="2" borderId="26" xfId="0" applyFont="1" applyFill="1" applyBorder="1" applyAlignment="1">
      <alignment vertical="center" wrapText="1"/>
    </xf>
    <xf numFmtId="14" fontId="9" fillId="2" borderId="27" xfId="0" applyNumberFormat="1" applyFont="1" applyFill="1" applyBorder="1" applyAlignment="1">
      <alignment horizontal="center" vertical="center"/>
    </xf>
    <xf numFmtId="0" fontId="9" fillId="2" borderId="28" xfId="0" applyFont="1" applyFill="1" applyBorder="1" applyAlignment="1">
      <alignment vertical="center" wrapText="1"/>
    </xf>
    <xf numFmtId="4" fontId="6" fillId="0" borderId="28" xfId="0" applyNumberFormat="1" applyFont="1" applyBorder="1" applyAlignment="1">
      <alignment horizontal="center" vertical="center" wrapText="1"/>
    </xf>
    <xf numFmtId="164" fontId="4" fillId="0" borderId="29" xfId="0" applyNumberFormat="1" applyFont="1" applyBorder="1" applyAlignment="1">
      <alignment vertical="center"/>
    </xf>
    <xf numFmtId="4" fontId="9" fillId="0" borderId="30" xfId="0" applyNumberFormat="1" applyFont="1" applyBorder="1" applyAlignment="1">
      <alignment horizontal="justify" vertical="center" wrapText="1"/>
    </xf>
    <xf numFmtId="4" fontId="9" fillId="0" borderId="31" xfId="0" applyNumberFormat="1" applyFont="1" applyBorder="1" applyAlignment="1">
      <alignment horizontal="justify" vertical="center" wrapText="1"/>
    </xf>
    <xf numFmtId="4" fontId="9" fillId="0" borderId="1" xfId="0" applyNumberFormat="1" applyFont="1" applyBorder="1" applyAlignment="1">
      <alignment horizontal="justify" vertical="center" wrapText="1"/>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7" fillId="2" borderId="27" xfId="0" applyFont="1" applyFill="1" applyBorder="1" applyAlignment="1">
      <alignment horizontal="center" vertical="center" wrapText="1"/>
    </xf>
    <xf numFmtId="0" fontId="9" fillId="2" borderId="32" xfId="0" applyFont="1" applyFill="1" applyBorder="1" applyAlignment="1">
      <alignment vertical="center" wrapText="1"/>
    </xf>
    <xf numFmtId="4" fontId="9" fillId="2" borderId="28" xfId="0" applyNumberFormat="1" applyFont="1" applyFill="1" applyBorder="1" applyAlignment="1">
      <alignment horizontal="justify" vertical="center" wrapText="1"/>
    </xf>
    <xf numFmtId="164" fontId="5" fillId="0" borderId="29" xfId="0" applyNumberFormat="1" applyFont="1" applyBorder="1" applyAlignment="1">
      <alignment vertical="center"/>
    </xf>
    <xf numFmtId="0" fontId="17" fillId="2" borderId="14" xfId="0" applyFont="1" applyFill="1" applyBorder="1" applyAlignment="1">
      <alignment horizontal="center" vertical="center" wrapText="1"/>
    </xf>
    <xf numFmtId="0" fontId="9" fillId="2" borderId="33" xfId="0" applyFont="1" applyFill="1" applyBorder="1" applyAlignment="1">
      <alignment vertical="center" wrapText="1"/>
    </xf>
    <xf numFmtId="4" fontId="9" fillId="2" borderId="15" xfId="0" applyNumberFormat="1" applyFont="1" applyFill="1" applyBorder="1" applyAlignment="1">
      <alignment horizontal="justify" vertical="center" wrapText="1"/>
    </xf>
    <xf numFmtId="164" fontId="5" fillId="0" borderId="10" xfId="0" applyNumberFormat="1" applyFont="1" applyBorder="1" applyAlignment="1">
      <alignment vertical="center"/>
    </xf>
    <xf numFmtId="0" fontId="10" fillId="2" borderId="0" xfId="0" applyFont="1" applyFill="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center" vertical="top"/>
    </xf>
    <xf numFmtId="0" fontId="2" fillId="0" borderId="0" xfId="0" applyFont="1" applyAlignment="1">
      <alignment horizontal="center" vertical="center"/>
    </xf>
    <xf numFmtId="0" fontId="2" fillId="0" borderId="0" xfId="0" applyFont="1" applyAlignment="1">
      <alignment horizont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0" fillId="0" borderId="17" xfId="0" applyBorder="1" applyAlignment="1">
      <alignment horizontal="left" wrapText="1"/>
    </xf>
    <xf numFmtId="0" fontId="22" fillId="2" borderId="34"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36" xfId="0" applyFont="1" applyFill="1" applyBorder="1" applyAlignment="1">
      <alignment horizontal="center" vertical="center" wrapText="1"/>
    </xf>
  </cellXfs>
  <cellStyles count="251">
    <cellStyle name="Euro" xfId="16" xr:uid="{84AA4FBE-0411-48D5-ACF9-4E40B8D36130}"/>
    <cellStyle name="Euro 2" xfId="192" xr:uid="{ECB09813-DDEF-425B-B53A-A332F3BDF98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2 2 2" xfId="235" xr:uid="{5680C00D-2128-4981-A3E6-59F1C36D9BD2}"/>
    <cellStyle name="Millares 2 2 2 3" xfId="205" xr:uid="{515EA35E-74BC-491B-986F-0A316F85ACBF}"/>
    <cellStyle name="Millares 2 2 3" xfId="73" xr:uid="{9F9C2250-EFE6-4F39-8640-DA32D1CF2F75}"/>
    <cellStyle name="Millares 2 2 3 2" xfId="162" xr:uid="{7562D06D-481C-40E7-AEDB-6B38BC965B06}"/>
    <cellStyle name="Millares 2 2 3 2 2" xfId="242" xr:uid="{B7FC5ED0-4DBE-4D5D-984E-08E7E50EE8B8}"/>
    <cellStyle name="Millares 2 2 3 3" xfId="216" xr:uid="{1CAB3B88-DECA-4B21-84E7-D87AA841676C}"/>
    <cellStyle name="Millares 2 2 4" xfId="125" xr:uid="{BB5C5009-801D-48BE-B08B-765FF8C9AAA8}"/>
    <cellStyle name="Millares 2 2 4 2" xfId="233" xr:uid="{A32914FC-89D5-4758-AC17-9BB7D260EE8A}"/>
    <cellStyle name="Millares 2 2 5" xfId="202" xr:uid="{D349CBA0-47BA-4771-BFDA-997A07C8F4A0}"/>
    <cellStyle name="Millares 2 3" xfId="37" xr:uid="{B1A5E33D-4654-4655-9E71-732BDA300BBC}"/>
    <cellStyle name="Millares 2 3 2" xfId="42" xr:uid="{6C57C44A-9AB6-4549-B21D-2B1D0B42F404}"/>
    <cellStyle name="Millares 2 3 2 2" xfId="135" xr:uid="{C04A81A3-EDBB-47D0-8BBD-13476E82CB9F}"/>
    <cellStyle name="Millares 2 3 2 2 2" xfId="236" xr:uid="{5DB33DD0-6575-46CE-A510-C375DB32759A}"/>
    <cellStyle name="Millares 2 3 2 3" xfId="206" xr:uid="{689E52A2-E922-4194-B3B0-ABCB3514A407}"/>
    <cellStyle name="Millares 2 3 3" xfId="74" xr:uid="{8A2D6252-6DC0-4E8F-9283-E0A2C3364157}"/>
    <cellStyle name="Millares 2 3 3 2" xfId="163" xr:uid="{F33F7E02-656E-4873-9461-F844B0C3C0BB}"/>
    <cellStyle name="Millares 2 3 3 2 2" xfId="243" xr:uid="{E4D08636-2A19-47F1-8E30-B5CF77EC75E1}"/>
    <cellStyle name="Millares 2 3 3 3" xfId="217" xr:uid="{E60F4CAF-2645-4A81-9053-826F0FAD6224}"/>
    <cellStyle name="Millares 2 3 4" xfId="130" xr:uid="{46917628-BDEA-4AA9-A8C4-4FBDE697F81D}"/>
    <cellStyle name="Millares 2 3 4 2" xfId="234" xr:uid="{CD400F8B-A48A-4ED9-B6D5-3ABCF8074F84}"/>
    <cellStyle name="Millares 2 3 5" xfId="204" xr:uid="{F945A006-592A-4505-8F9C-0F05224744D4}"/>
    <cellStyle name="Millares 2 4" xfId="69" xr:uid="{434E2878-2137-40CA-B674-C37C6AE593DB}"/>
    <cellStyle name="Millares 2 4 2" xfId="75" xr:uid="{A0E129A3-5510-45F1-AB08-2ECB84C75987}"/>
    <cellStyle name="Millares 2 4 3" xfId="159" xr:uid="{EE5A66DD-7304-473A-99E7-E8BBE4B364B7}"/>
    <cellStyle name="Millares 2 4 3 2" xfId="240" xr:uid="{50EA0E97-CA25-4CDF-BF0C-3E987A351813}"/>
    <cellStyle name="Millares 2 4 4" xfId="213" xr:uid="{A26B999E-517E-42AC-8B07-18757E9E49F4}"/>
    <cellStyle name="Millares 2 5" xfId="72" xr:uid="{0FB8F900-FDC2-44D6-85E1-491FC94E38D0}"/>
    <cellStyle name="Millares 2 5 2" xfId="161" xr:uid="{1F5D99FC-C3C1-4326-A311-B51CF3309C01}"/>
    <cellStyle name="Millares 2 5 2 2" xfId="241" xr:uid="{A1C28EFE-1EA4-4389-83A8-E17E18CFEFBD}"/>
    <cellStyle name="Millares 2 5 3" xfId="215" xr:uid="{39EDF5B0-8DF1-4847-8517-85D494614517}"/>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2 2 2" xfId="237" xr:uid="{D29157D7-70ED-489A-85F8-AF201B75789E}"/>
    <cellStyle name="Millares 3 2 2 2 3" xfId="207" xr:uid="{B00A1F0A-2550-4E0C-8F67-9D597A5EEB41}"/>
    <cellStyle name="Millares 3 2 2 3" xfId="76" xr:uid="{AF00A516-80BA-4E6C-95DE-E6B6C585CEAB}"/>
    <cellStyle name="Millares 3 2 2 3 2" xfId="164" xr:uid="{534A23E6-5630-477C-9A5E-53F122B30BEC}"/>
    <cellStyle name="Millares 3 2 2 3 2 2" xfId="244" xr:uid="{1B1CA2B9-6489-4A01-97E9-37C6CBA0772B}"/>
    <cellStyle name="Millares 3 2 2 3 3" xfId="218" xr:uid="{CC0B44A9-FB6C-4316-8FF7-D90F2052A27E}"/>
    <cellStyle name="Millares 3 2 2 4" xfId="114" xr:uid="{8DF68DA1-1709-489B-B333-8DB887B811FB}"/>
    <cellStyle name="Millares 3 2 2 4 2" xfId="227" xr:uid="{87233998-31A6-42EB-AC7F-7E837BF7E181}"/>
    <cellStyle name="Millares 3 2 2 5" xfId="194" xr:uid="{57E60391-F895-4143-B69C-DC1BD400C3B4}"/>
    <cellStyle name="Millares 3 3" xfId="19" xr:uid="{9B423B2C-C9E6-4E9A-AF57-061B896D1F1B}"/>
    <cellStyle name="Millares 3 3 2" xfId="44" xr:uid="{4C920E63-6974-4420-AE57-9A19B0FDDB05}"/>
    <cellStyle name="Millares 3 3 2 2" xfId="137" xr:uid="{ACF8A632-ED6A-4E1D-8C33-8465C6CED509}"/>
    <cellStyle name="Millares 3 3 2 2 2" xfId="238" xr:uid="{502E3BF6-FA22-453D-AB94-897A7FCB8D25}"/>
    <cellStyle name="Millares 3 3 2 3" xfId="208" xr:uid="{20FD4D8D-F226-4B43-842B-1A48627CCD93}"/>
    <cellStyle name="Millares 3 3 3" xfId="77" xr:uid="{D78D4D83-B98B-4589-8F46-98158AFA998A}"/>
    <cellStyle name="Millares 3 3 3 2" xfId="165" xr:uid="{C0A53473-9F01-404C-98F2-45CE6D2CAB5D}"/>
    <cellStyle name="Millares 3 3 3 2 2" xfId="245" xr:uid="{C8850ED7-682A-4813-B598-2C6DA9C47C62}"/>
    <cellStyle name="Millares 3 3 3 3" xfId="219" xr:uid="{8C5A3842-CAC6-48B2-9108-3118A889306C}"/>
    <cellStyle name="Millares 3 3 4" xfId="115" xr:uid="{09998CE0-83FD-455D-810E-D9DE0D0A0A80}"/>
    <cellStyle name="Millares 3 3 4 2" xfId="228" xr:uid="{0545B04D-88E7-4DC7-B494-7CD6117A5A92}"/>
    <cellStyle name="Millares 3 3 5" xfId="195" xr:uid="{F356CAEA-7A2E-4B1D-858A-5DE874AA756B}"/>
    <cellStyle name="Millares 3 4" xfId="17" xr:uid="{7B1EE651-CC0A-4355-BE75-BBCFDE534146}"/>
    <cellStyle name="Millares 3 4 2" xfId="45" xr:uid="{720F6CDB-EC27-42CB-959B-04E86732C60A}"/>
    <cellStyle name="Millares 3 4 2 2" xfId="138" xr:uid="{E9CA1210-2257-400C-AAC2-E3314984DA75}"/>
    <cellStyle name="Millares 3 4 2 2 2" xfId="239" xr:uid="{A4008985-A3F4-40F3-9F2A-1EA069986366}"/>
    <cellStyle name="Millares 3 4 2 3" xfId="209" xr:uid="{B8F8F436-D923-482F-805A-742ED24E173C}"/>
    <cellStyle name="Millares 3 4 3" xfId="78" xr:uid="{360A7791-2784-4DB1-AF5E-5B9C43581199}"/>
    <cellStyle name="Millares 3 4 3 2" xfId="166" xr:uid="{8A33BE55-65C6-4993-8385-B725A473EE46}"/>
    <cellStyle name="Millares 3 4 3 2 2" xfId="246" xr:uid="{5914B32F-1611-43EC-A19C-7D3D066C769C}"/>
    <cellStyle name="Millares 3 4 3 3" xfId="220" xr:uid="{DBAF212E-AFE8-4E18-8249-CFD02526919E}"/>
    <cellStyle name="Millares 3 4 4" xfId="113" xr:uid="{880CD207-DCBD-4CBE-B19D-6061927C37F6}"/>
    <cellStyle name="Millares 3 4 4 2" xfId="226" xr:uid="{EB993310-8A9F-4178-AE06-9C21BDDEF41D}"/>
    <cellStyle name="Millares 3 4 5" xfId="193" xr:uid="{FCDF2A95-1813-4947-8E34-3629F922748F}"/>
    <cellStyle name="Millares 4" xfId="10" xr:uid="{4CC78FEF-1895-47D0-AE38-588504325854}"/>
    <cellStyle name="Millares 4 2" xfId="191" xr:uid="{263C8BC2-5DEE-44AC-A79B-834AFBF89F5B}"/>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2 2 2" xfId="248" xr:uid="{828E28BD-99C5-4493-A787-2DA9618F832A}"/>
    <cellStyle name="Moneda 2 2 2 3" xfId="222" xr:uid="{AD30CB59-5C57-4D69-8599-FC8B0BC24EC4}"/>
    <cellStyle name="Moneda 2 2 3" xfId="117" xr:uid="{EEBBA0E5-5667-4432-B84B-721424C77DE9}"/>
    <cellStyle name="Moneda 2 2 3 2" xfId="230" xr:uid="{E95E1F5F-B0DA-485B-9B1B-81EA5B3C1541}"/>
    <cellStyle name="Moneda 2 2 4" xfId="197" xr:uid="{DF0F0752-AEFC-4F17-ACA7-4940F645579A}"/>
    <cellStyle name="Moneda 2 3" xfId="79" xr:uid="{9F3AB464-021F-48C4-8562-F38001B5161A}"/>
    <cellStyle name="Moneda 2 3 2" xfId="167" xr:uid="{26F826F8-C4BC-457C-BE3E-E945F9B478D0}"/>
    <cellStyle name="Moneda 2 3 2 2" xfId="247" xr:uid="{0F9ECD51-11DB-4FE0-AFF0-3E575E130AED}"/>
    <cellStyle name="Moneda 2 3 3" xfId="221" xr:uid="{108AD685-9E9E-41D5-8114-944C3C64A37A}"/>
    <cellStyle name="Moneda 2 4" xfId="116" xr:uid="{E4A009ED-19A2-4A25-9C52-5C5CB7E64B0F}"/>
    <cellStyle name="Moneda 2 4 2" xfId="229" xr:uid="{AB6FDFA7-497E-4181-ADBC-EC431F8D61FE}"/>
    <cellStyle name="Moneda 2 5" xfId="196" xr:uid="{7F3CEC9C-678C-4FC9-A684-9EA151552EED}"/>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2 2 2" xfId="249" xr:uid="{B246D920-249B-4BFF-A13F-323C1FEF8F37}"/>
    <cellStyle name="Moneda 3 2 2 3" xfId="223" xr:uid="{5FB87C24-E3AC-47A9-9FE8-0B2DD713EE28}"/>
    <cellStyle name="Moneda 3 2 3" xfId="119" xr:uid="{41532E16-0CFF-4107-97A3-CCBF0D875B0F}"/>
    <cellStyle name="Moneda 3 2 3 2" xfId="232" xr:uid="{825EC0C5-DBB6-4E69-AAE8-13AE05D54AF8}"/>
    <cellStyle name="Moneda 3 2 4" xfId="199" xr:uid="{2B69EB56-536B-47BD-8DD3-5B85E6ECCF6A}"/>
    <cellStyle name="Moneda 3 3" xfId="82" xr:uid="{F2FDAF9F-B021-4F20-9956-ABC9D4A3AB8D}"/>
    <cellStyle name="Moneda 3 3 2" xfId="170" xr:uid="{2B8B6CD6-9B39-468B-85CA-AE0F45BBA917}"/>
    <cellStyle name="Moneda 3 3 2 2" xfId="250" xr:uid="{68339986-71DE-4821-BC03-A6ACFBDB0991}"/>
    <cellStyle name="Moneda 3 3 3" xfId="224" xr:uid="{EB881FBF-A29D-46FA-901A-4773CD461886}"/>
    <cellStyle name="Moneda 3 4" xfId="118" xr:uid="{8C8D82C2-D117-4F3A-B745-BB0603260DB5}"/>
    <cellStyle name="Moneda 3 4 2" xfId="231" xr:uid="{565C1818-9C71-46AC-B68A-E1CBC111981E}"/>
    <cellStyle name="Moneda 3 5" xfId="198" xr:uid="{61AABB40-534D-491F-A0FC-34DAAC9327F8}"/>
    <cellStyle name="Moneda 4" xfId="70" xr:uid="{042C2FFD-88A7-4C7F-ADA3-5E976115DE8D}"/>
    <cellStyle name="Moneda 4 2" xfId="214" xr:uid="{7922C8C1-A4A7-411B-B8FF-ADFBEB0510D8}"/>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2 2" xfId="203" xr:uid="{20EF4E07-936A-42E6-9933-6369735097C9}"/>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5 2" xfId="210" xr:uid="{87A2F693-781A-4010-B048-C38F93D5072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3 2" xfId="225" xr:uid="{AC36A5E7-7DD7-4472-BDA9-F1C303039682}"/>
    <cellStyle name="Normal 2 2 4" xfId="108" xr:uid="{573529F9-B708-4D5C-8C13-3C25EB60FB13}"/>
    <cellStyle name="Normal 2 3" xfId="24" xr:uid="{A8A94A28-4CF6-4908-8DFE-E48179083CF4}"/>
    <cellStyle name="Normal 2 3 2" xfId="53" xr:uid="{E08CB0EE-7E71-4C6F-9E1F-31BBD14FB765}"/>
    <cellStyle name="Normal 2 3 2 2" xfId="211" xr:uid="{6A91374A-859F-42ED-84ED-B283EB622139}"/>
    <cellStyle name="Normal 2 3 3" xfId="200" xr:uid="{02C0E521-3ED8-4D7E-AB7C-9925231F330D}"/>
    <cellStyle name="Normal 2 4" xfId="26" xr:uid="{23605EE9-9462-4438-9148-769B2BB4E74C}"/>
    <cellStyle name="Normal 2 4 2" xfId="54" xr:uid="{5EE69B66-52DA-4BB9-A9E4-41B468610270}"/>
    <cellStyle name="Normal 2 4 2 2" xfId="212" xr:uid="{96788508-34D3-420C-A035-B886ADFB4C1E}"/>
    <cellStyle name="Normal 2 4 3" xfId="201" xr:uid="{FB9E112E-47B9-4B0A-917F-2211144C7BA1}"/>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495301</xdr:colOff>
      <xdr:row>4</xdr:row>
      <xdr:rowOff>161602</xdr:rowOff>
    </xdr:to>
    <xdr:pic>
      <xdr:nvPicPr>
        <xdr:cNvPr id="2" name="Imagen 1" descr="Logo Fin_0.tmp">
          <a:extLst>
            <a:ext uri="{FF2B5EF4-FFF2-40B4-BE49-F238E27FC236}">
              <a16:creationId xmlns:a16="http://schemas.microsoft.com/office/drawing/2014/main" id="{277E6F5A-1DC2-4CBF-B82F-D9764A899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90625" cy="95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63776</xdr:colOff>
      <xdr:row>0</xdr:row>
      <xdr:rowOff>88624</xdr:rowOff>
    </xdr:from>
    <xdr:to>
      <xdr:col>1</xdr:col>
      <xdr:colOff>276225</xdr:colOff>
      <xdr:row>4</xdr:row>
      <xdr:rowOff>142552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6" y="88624"/>
          <a:ext cx="119352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8"/>
  <sheetViews>
    <sheetView tabSelected="1" view="pageBreakPreview" topLeftCell="A125" zoomScale="70" zoomScaleNormal="70" zoomScaleSheetLayoutView="70" zoomScalePageLayoutView="40" workbookViewId="0">
      <selection activeCell="D98" sqref="D98"/>
    </sheetView>
  </sheetViews>
  <sheetFormatPr baseColWidth="10" defaultColWidth="9.140625" defaultRowHeight="15" x14ac:dyDescent="0.25"/>
  <cols>
    <col min="1" max="1" width="13.28515625" customWidth="1"/>
    <col min="2" max="2" width="33.28515625" style="3" customWidth="1"/>
    <col min="3" max="3" width="84.28515625" customWidth="1"/>
    <col min="4" max="4" width="16.140625" style="25" customWidth="1"/>
    <col min="5" max="5" width="13.5703125" bestFit="1" customWidth="1"/>
    <col min="6" max="6" width="14.42578125" bestFit="1" customWidth="1"/>
  </cols>
  <sheetData>
    <row r="1" spans="1:4" ht="15.75" x14ac:dyDescent="0.25">
      <c r="A1" s="106" t="s">
        <v>0</v>
      </c>
      <c r="B1" s="107"/>
      <c r="C1" s="107"/>
      <c r="D1" s="108"/>
    </row>
    <row r="2" spans="1:4" ht="15.75" x14ac:dyDescent="0.25">
      <c r="A2" s="103" t="s">
        <v>1</v>
      </c>
      <c r="B2" s="104"/>
      <c r="C2" s="104"/>
      <c r="D2" s="105"/>
    </row>
    <row r="3" spans="1:4" ht="15.75" x14ac:dyDescent="0.25">
      <c r="A3" s="103" t="s">
        <v>2</v>
      </c>
      <c r="B3" s="104"/>
      <c r="C3" s="104"/>
      <c r="D3" s="105"/>
    </row>
    <row r="4" spans="1:4" x14ac:dyDescent="0.25">
      <c r="A4" s="31"/>
      <c r="B4" s="28"/>
      <c r="C4" s="29"/>
      <c r="D4" s="30"/>
    </row>
    <row r="5" spans="1:4" x14ac:dyDescent="0.25">
      <c r="A5" s="31"/>
      <c r="B5" s="28"/>
      <c r="C5" s="29"/>
      <c r="D5" s="30"/>
    </row>
    <row r="6" spans="1:4" ht="15.75" x14ac:dyDescent="0.25">
      <c r="A6" s="35" t="s">
        <v>3</v>
      </c>
      <c r="B6" s="28"/>
      <c r="C6" s="29"/>
      <c r="D6" s="30"/>
    </row>
    <row r="7" spans="1:4" ht="15.75" x14ac:dyDescent="0.25">
      <c r="A7" s="35" t="s">
        <v>5</v>
      </c>
      <c r="B7" s="28"/>
      <c r="C7" s="29"/>
      <c r="D7" s="30"/>
    </row>
    <row r="8" spans="1:4" ht="15.75" x14ac:dyDescent="0.25">
      <c r="A8" s="35" t="s">
        <v>4</v>
      </c>
      <c r="B8" s="28"/>
      <c r="C8" s="29"/>
      <c r="D8" s="30"/>
    </row>
    <row r="9" spans="1:4" x14ac:dyDescent="0.25">
      <c r="A9" s="31"/>
      <c r="B9" s="28"/>
      <c r="C9" s="29"/>
      <c r="D9" s="30"/>
    </row>
    <row r="10" spans="1:4" ht="15.75" x14ac:dyDescent="0.25">
      <c r="A10" s="100" t="s">
        <v>14</v>
      </c>
      <c r="B10" s="101"/>
      <c r="C10" s="101"/>
      <c r="D10" s="102"/>
    </row>
    <row r="11" spans="1:4" ht="15.75" thickBot="1" x14ac:dyDescent="0.3">
      <c r="A11" s="31"/>
      <c r="B11" s="28"/>
      <c r="C11" s="29"/>
      <c r="D11" s="30"/>
    </row>
    <row r="12" spans="1:4" ht="46.5" customHeight="1" thickBot="1" x14ac:dyDescent="0.3">
      <c r="A12" s="6" t="s">
        <v>6</v>
      </c>
      <c r="B12" s="5" t="s">
        <v>7</v>
      </c>
      <c r="C12" s="6" t="s">
        <v>8</v>
      </c>
      <c r="D12" s="46" t="s">
        <v>10</v>
      </c>
    </row>
    <row r="13" spans="1:4" ht="36" x14ac:dyDescent="0.25">
      <c r="A13" s="40">
        <v>44747</v>
      </c>
      <c r="B13" s="38" t="s">
        <v>57</v>
      </c>
      <c r="C13" s="39" t="s">
        <v>173</v>
      </c>
      <c r="D13" s="44">
        <f>567-51</f>
        <v>516</v>
      </c>
    </row>
    <row r="14" spans="1:4" ht="48" x14ac:dyDescent="0.25">
      <c r="A14" s="40">
        <v>44747</v>
      </c>
      <c r="B14" s="38" t="s">
        <v>34</v>
      </c>
      <c r="C14" s="39" t="s">
        <v>60</v>
      </c>
      <c r="D14" s="43">
        <v>114</v>
      </c>
    </row>
    <row r="15" spans="1:4" ht="48" x14ac:dyDescent="0.25">
      <c r="A15" s="40">
        <v>44747</v>
      </c>
      <c r="B15" s="38" t="s">
        <v>42</v>
      </c>
      <c r="C15" s="39" t="s">
        <v>61</v>
      </c>
      <c r="D15" s="43">
        <v>69</v>
      </c>
    </row>
    <row r="16" spans="1:4" ht="36" x14ac:dyDescent="0.25">
      <c r="A16" s="40">
        <v>44747</v>
      </c>
      <c r="B16" s="38" t="s">
        <v>41</v>
      </c>
      <c r="C16" s="39" t="s">
        <v>62</v>
      </c>
      <c r="D16" s="43">
        <v>88</v>
      </c>
    </row>
    <row r="17" spans="1:4" ht="36" x14ac:dyDescent="0.25">
      <c r="A17" s="40">
        <v>44747</v>
      </c>
      <c r="B17" s="38" t="s">
        <v>38</v>
      </c>
      <c r="C17" s="39" t="s">
        <v>63</v>
      </c>
      <c r="D17" s="43">
        <v>99</v>
      </c>
    </row>
    <row r="18" spans="1:4" ht="47.25" customHeight="1" x14ac:dyDescent="0.25">
      <c r="A18" s="40">
        <v>44747</v>
      </c>
      <c r="B18" s="38" t="s">
        <v>58</v>
      </c>
      <c r="C18" s="39" t="s">
        <v>64</v>
      </c>
      <c r="D18" s="44">
        <v>30</v>
      </c>
    </row>
    <row r="19" spans="1:4" ht="60" x14ac:dyDescent="0.25">
      <c r="A19" s="40">
        <v>44747</v>
      </c>
      <c r="B19" s="38" t="s">
        <v>59</v>
      </c>
      <c r="C19" s="39" t="s">
        <v>65</v>
      </c>
      <c r="D19" s="43">
        <v>66</v>
      </c>
    </row>
    <row r="20" spans="1:4" ht="48" x14ac:dyDescent="0.25">
      <c r="A20" s="40">
        <v>44747</v>
      </c>
      <c r="B20" s="38" t="s">
        <v>39</v>
      </c>
      <c r="C20" s="39" t="s">
        <v>66</v>
      </c>
      <c r="D20" s="43">
        <v>124</v>
      </c>
    </row>
    <row r="21" spans="1:4" ht="36" x14ac:dyDescent="0.25">
      <c r="A21" s="40">
        <v>44747</v>
      </c>
      <c r="B21" s="38" t="s">
        <v>48</v>
      </c>
      <c r="C21" s="39" t="s">
        <v>67</v>
      </c>
      <c r="D21" s="43">
        <v>106</v>
      </c>
    </row>
    <row r="22" spans="1:4" ht="36" x14ac:dyDescent="0.25">
      <c r="A22" s="40">
        <v>44747</v>
      </c>
      <c r="B22" s="38" t="s">
        <v>49</v>
      </c>
      <c r="C22" s="39" t="s">
        <v>68</v>
      </c>
      <c r="D22" s="43">
        <v>108</v>
      </c>
    </row>
    <row r="23" spans="1:4" ht="60" x14ac:dyDescent="0.25">
      <c r="A23" s="80">
        <v>44747</v>
      </c>
      <c r="B23" s="81" t="s">
        <v>47</v>
      </c>
      <c r="C23" s="39" t="s">
        <v>69</v>
      </c>
      <c r="D23" s="43">
        <v>102</v>
      </c>
    </row>
    <row r="24" spans="1:4" ht="48" x14ac:dyDescent="0.25">
      <c r="A24" s="80">
        <v>44747</v>
      </c>
      <c r="B24" s="81" t="s">
        <v>39</v>
      </c>
      <c r="C24" s="39" t="s">
        <v>70</v>
      </c>
      <c r="D24" s="43">
        <v>125.5</v>
      </c>
    </row>
    <row r="25" spans="1:4" ht="60" x14ac:dyDescent="0.25">
      <c r="A25" s="80">
        <v>44747</v>
      </c>
      <c r="B25" s="81" t="s">
        <v>47</v>
      </c>
      <c r="C25" s="39" t="s">
        <v>71</v>
      </c>
      <c r="D25" s="43">
        <v>125</v>
      </c>
    </row>
    <row r="26" spans="1:4" ht="36" x14ac:dyDescent="0.25">
      <c r="A26" s="80">
        <v>44747</v>
      </c>
      <c r="B26" s="81" t="s">
        <v>34</v>
      </c>
      <c r="C26" s="39" t="s">
        <v>73</v>
      </c>
      <c r="D26" s="43">
        <v>116</v>
      </c>
    </row>
    <row r="27" spans="1:4" ht="60" x14ac:dyDescent="0.25">
      <c r="A27" s="80">
        <v>44747</v>
      </c>
      <c r="B27" s="81" t="s">
        <v>39</v>
      </c>
      <c r="C27" s="39" t="s">
        <v>74</v>
      </c>
      <c r="D27" s="43">
        <v>109</v>
      </c>
    </row>
    <row r="28" spans="1:4" ht="48" x14ac:dyDescent="0.25">
      <c r="A28" s="80">
        <v>44747</v>
      </c>
      <c r="B28" s="81" t="s">
        <v>32</v>
      </c>
      <c r="C28" s="39" t="s">
        <v>75</v>
      </c>
      <c r="D28" s="43">
        <v>115</v>
      </c>
    </row>
    <row r="29" spans="1:4" ht="15.75" thickBot="1" x14ac:dyDescent="0.3">
      <c r="A29" s="82"/>
      <c r="B29" s="83"/>
      <c r="C29" s="84" t="s">
        <v>11</v>
      </c>
      <c r="D29" s="85">
        <f>SUM(D13:D28)</f>
        <v>2012.5</v>
      </c>
    </row>
    <row r="30" spans="1:4" x14ac:dyDescent="0.25">
      <c r="A30" s="48"/>
      <c r="B30" s="49"/>
      <c r="C30" s="57" t="s">
        <v>9</v>
      </c>
      <c r="D30" s="26">
        <f>D29</f>
        <v>2012.5</v>
      </c>
    </row>
    <row r="31" spans="1:4" ht="48" x14ac:dyDescent="0.25">
      <c r="A31" s="80">
        <v>44748</v>
      </c>
      <c r="B31" s="81" t="s">
        <v>72</v>
      </c>
      <c r="C31" s="39" t="s">
        <v>174</v>
      </c>
      <c r="D31" s="43">
        <f>567-133</f>
        <v>434</v>
      </c>
    </row>
    <row r="32" spans="1:4" ht="60" x14ac:dyDescent="0.25">
      <c r="A32" s="80">
        <v>44750</v>
      </c>
      <c r="B32" s="81" t="s">
        <v>31</v>
      </c>
      <c r="C32" s="39" t="s">
        <v>175</v>
      </c>
      <c r="D32" s="43">
        <f>1260-214.99</f>
        <v>1045.01</v>
      </c>
    </row>
    <row r="33" spans="1:8" ht="48" x14ac:dyDescent="0.25">
      <c r="A33" s="80">
        <v>44750</v>
      </c>
      <c r="B33" s="81" t="s">
        <v>45</v>
      </c>
      <c r="C33" s="39" t="s">
        <v>176</v>
      </c>
      <c r="D33" s="43">
        <f>147-19</f>
        <v>128</v>
      </c>
    </row>
    <row r="34" spans="1:8" ht="60" x14ac:dyDescent="0.25">
      <c r="A34" s="80">
        <v>44750</v>
      </c>
      <c r="B34" s="81" t="s">
        <v>39</v>
      </c>
      <c r="C34" s="39" t="s">
        <v>177</v>
      </c>
      <c r="D34" s="43">
        <f>567-126.09</f>
        <v>440.90999999999997</v>
      </c>
    </row>
    <row r="35" spans="1:8" ht="48" x14ac:dyDescent="0.25">
      <c r="A35" s="80">
        <v>44750</v>
      </c>
      <c r="B35" s="81" t="s">
        <v>76</v>
      </c>
      <c r="C35" s="39" t="s">
        <v>178</v>
      </c>
      <c r="D35" s="43">
        <f>987-150.5</f>
        <v>836.5</v>
      </c>
    </row>
    <row r="36" spans="1:8" ht="48" x14ac:dyDescent="0.25">
      <c r="A36" s="80">
        <v>44750</v>
      </c>
      <c r="B36" s="81" t="s">
        <v>77</v>
      </c>
      <c r="C36" s="39" t="s">
        <v>179</v>
      </c>
      <c r="D36" s="43">
        <f>987-170</f>
        <v>817</v>
      </c>
    </row>
    <row r="37" spans="1:8" ht="36" x14ac:dyDescent="0.25">
      <c r="A37" s="80">
        <v>44750</v>
      </c>
      <c r="B37" s="81" t="s">
        <v>42</v>
      </c>
      <c r="C37" s="39" t="s">
        <v>79</v>
      </c>
      <c r="D37" s="43">
        <v>395</v>
      </c>
    </row>
    <row r="38" spans="1:8" ht="36" x14ac:dyDescent="0.25">
      <c r="A38" s="80">
        <v>44750</v>
      </c>
      <c r="B38" s="81" t="s">
        <v>33</v>
      </c>
      <c r="C38" s="88" t="s">
        <v>80</v>
      </c>
      <c r="D38" s="43">
        <v>418</v>
      </c>
    </row>
    <row r="39" spans="1:8" ht="60" x14ac:dyDescent="0.25">
      <c r="A39" s="80">
        <v>44750</v>
      </c>
      <c r="B39" s="81" t="s">
        <v>78</v>
      </c>
      <c r="C39" s="87" t="s">
        <v>81</v>
      </c>
      <c r="D39" s="43">
        <v>52</v>
      </c>
    </row>
    <row r="40" spans="1:8" ht="36" x14ac:dyDescent="0.25">
      <c r="A40" s="80">
        <v>44750</v>
      </c>
      <c r="B40" s="81" t="s">
        <v>33</v>
      </c>
      <c r="C40" s="39" t="s">
        <v>82</v>
      </c>
      <c r="D40" s="43">
        <v>98.5</v>
      </c>
      <c r="H40" s="37"/>
    </row>
    <row r="41" spans="1:8" ht="36" x14ac:dyDescent="0.25">
      <c r="A41" s="80">
        <v>44750</v>
      </c>
      <c r="B41" s="81" t="s">
        <v>33</v>
      </c>
      <c r="C41" s="39" t="s">
        <v>84</v>
      </c>
      <c r="D41" s="43">
        <v>115</v>
      </c>
      <c r="H41" s="37"/>
    </row>
    <row r="42" spans="1:8" ht="48" x14ac:dyDescent="0.25">
      <c r="A42" s="80">
        <v>44750</v>
      </c>
      <c r="B42" s="81" t="s">
        <v>83</v>
      </c>
      <c r="C42" s="39" t="s">
        <v>85</v>
      </c>
      <c r="D42" s="43">
        <v>127</v>
      </c>
      <c r="H42" s="37"/>
    </row>
    <row r="43" spans="1:8" ht="60" x14ac:dyDescent="0.25">
      <c r="A43" s="80">
        <v>44750</v>
      </c>
      <c r="B43" s="81" t="s">
        <v>78</v>
      </c>
      <c r="C43" s="39" t="s">
        <v>86</v>
      </c>
      <c r="D43" s="43">
        <v>129</v>
      </c>
      <c r="H43" s="37"/>
    </row>
    <row r="44" spans="1:8" ht="48" x14ac:dyDescent="0.25">
      <c r="A44" s="80">
        <v>44750</v>
      </c>
      <c r="B44" s="81" t="s">
        <v>35</v>
      </c>
      <c r="C44" s="39" t="s">
        <v>87</v>
      </c>
      <c r="D44" s="43">
        <v>98.25</v>
      </c>
      <c r="H44" s="37"/>
    </row>
    <row r="45" spans="1:8" ht="48" x14ac:dyDescent="0.25">
      <c r="A45" s="80">
        <v>44750</v>
      </c>
      <c r="B45" s="81" t="s">
        <v>32</v>
      </c>
      <c r="C45" s="39" t="s">
        <v>88</v>
      </c>
      <c r="D45" s="43">
        <v>119</v>
      </c>
      <c r="H45" s="37"/>
    </row>
    <row r="46" spans="1:8" ht="15.75" thickBot="1" x14ac:dyDescent="0.3">
      <c r="A46" s="82"/>
      <c r="B46" s="83"/>
      <c r="C46" s="84" t="s">
        <v>11</v>
      </c>
      <c r="D46" s="85">
        <f>SUM(D30:D45)</f>
        <v>7265.67</v>
      </c>
      <c r="H46" s="37"/>
    </row>
    <row r="47" spans="1:8" x14ac:dyDescent="0.25">
      <c r="A47" s="48"/>
      <c r="B47" s="49"/>
      <c r="C47" s="57" t="s">
        <v>9</v>
      </c>
      <c r="D47" s="26">
        <f>D46</f>
        <v>7265.67</v>
      </c>
      <c r="H47" s="37"/>
    </row>
    <row r="48" spans="1:8" s="37" customFormat="1" ht="36" x14ac:dyDescent="0.25">
      <c r="A48" s="80">
        <v>44750</v>
      </c>
      <c r="B48" s="81" t="s">
        <v>36</v>
      </c>
      <c r="C48" s="39" t="s">
        <v>89</v>
      </c>
      <c r="D48" s="43">
        <v>126</v>
      </c>
    </row>
    <row r="49" spans="1:4" s="37" customFormat="1" ht="68.25" customHeight="1" x14ac:dyDescent="0.25">
      <c r="A49" s="80">
        <v>44750</v>
      </c>
      <c r="B49" s="81" t="s">
        <v>48</v>
      </c>
      <c r="C49" s="39" t="s">
        <v>90</v>
      </c>
      <c r="D49" s="43">
        <v>103</v>
      </c>
    </row>
    <row r="50" spans="1:4" s="37" customFormat="1" ht="36" x14ac:dyDescent="0.25">
      <c r="A50" s="80">
        <v>44750</v>
      </c>
      <c r="B50" s="81" t="s">
        <v>33</v>
      </c>
      <c r="C50" s="39" t="s">
        <v>91</v>
      </c>
      <c r="D50" s="43">
        <v>128</v>
      </c>
    </row>
    <row r="51" spans="1:4" s="37" customFormat="1" ht="60" x14ac:dyDescent="0.25">
      <c r="A51" s="80">
        <v>44750</v>
      </c>
      <c r="B51" s="81" t="s">
        <v>78</v>
      </c>
      <c r="C51" s="39" t="s">
        <v>92</v>
      </c>
      <c r="D51" s="43">
        <v>96</v>
      </c>
    </row>
    <row r="52" spans="1:4" s="37" customFormat="1" ht="36" x14ac:dyDescent="0.25">
      <c r="A52" s="80">
        <v>44750</v>
      </c>
      <c r="B52" s="81" t="s">
        <v>51</v>
      </c>
      <c r="C52" s="39" t="s">
        <v>93</v>
      </c>
      <c r="D52" s="43">
        <v>119</v>
      </c>
    </row>
    <row r="53" spans="1:4" s="37" customFormat="1" ht="48" x14ac:dyDescent="0.25">
      <c r="A53" s="80">
        <v>44750</v>
      </c>
      <c r="B53" s="81" t="s">
        <v>78</v>
      </c>
      <c r="C53" s="39" t="s">
        <v>94</v>
      </c>
      <c r="D53" s="43">
        <v>126</v>
      </c>
    </row>
    <row r="54" spans="1:4" s="37" customFormat="1" ht="84" x14ac:dyDescent="0.25">
      <c r="A54" s="80">
        <v>44753</v>
      </c>
      <c r="B54" s="81" t="s">
        <v>95</v>
      </c>
      <c r="C54" s="86" t="s">
        <v>180</v>
      </c>
      <c r="D54" s="43">
        <f>1407-356.5</f>
        <v>1050.5</v>
      </c>
    </row>
    <row r="55" spans="1:4" s="37" customFormat="1" ht="84" x14ac:dyDescent="0.25">
      <c r="A55" s="80">
        <v>44753</v>
      </c>
      <c r="B55" s="81" t="s">
        <v>96</v>
      </c>
      <c r="C55" s="39" t="s">
        <v>181</v>
      </c>
      <c r="D55" s="43">
        <f>1407-349.5</f>
        <v>1057.5</v>
      </c>
    </row>
    <row r="56" spans="1:4" s="37" customFormat="1" ht="60" x14ac:dyDescent="0.25">
      <c r="A56" s="80">
        <v>44753</v>
      </c>
      <c r="B56" s="81" t="s">
        <v>72</v>
      </c>
      <c r="C56" s="39" t="s">
        <v>182</v>
      </c>
      <c r="D56" s="43">
        <f>1407-323.5</f>
        <v>1083.5</v>
      </c>
    </row>
    <row r="57" spans="1:4" s="37" customFormat="1" ht="48" x14ac:dyDescent="0.25">
      <c r="A57" s="80">
        <v>44755</v>
      </c>
      <c r="B57" s="81" t="s">
        <v>97</v>
      </c>
      <c r="C57" s="39" t="s">
        <v>183</v>
      </c>
      <c r="D57" s="43">
        <f>567-186</f>
        <v>381</v>
      </c>
    </row>
    <row r="58" spans="1:4" s="37" customFormat="1" ht="48" x14ac:dyDescent="0.25">
      <c r="A58" s="80">
        <v>44755</v>
      </c>
      <c r="B58" s="81" t="s">
        <v>46</v>
      </c>
      <c r="C58" s="39" t="s">
        <v>100</v>
      </c>
      <c r="D58" s="43">
        <v>56</v>
      </c>
    </row>
    <row r="59" spans="1:4" s="37" customFormat="1" ht="48" x14ac:dyDescent="0.25">
      <c r="A59" s="80">
        <v>44755</v>
      </c>
      <c r="B59" s="81" t="s">
        <v>98</v>
      </c>
      <c r="C59" s="39" t="s">
        <v>101</v>
      </c>
      <c r="D59" s="43">
        <v>52</v>
      </c>
    </row>
    <row r="60" spans="1:4" s="37" customFormat="1" ht="48" x14ac:dyDescent="0.25">
      <c r="A60" s="80">
        <v>44755</v>
      </c>
      <c r="B60" s="81" t="s">
        <v>40</v>
      </c>
      <c r="C60" s="39" t="s">
        <v>102</v>
      </c>
      <c r="D60" s="43">
        <v>117</v>
      </c>
    </row>
    <row r="61" spans="1:4" s="37" customFormat="1" ht="15.75" thickBot="1" x14ac:dyDescent="0.3">
      <c r="A61" s="41"/>
      <c r="B61" s="42"/>
      <c r="C61" s="56" t="s">
        <v>11</v>
      </c>
      <c r="D61" s="47">
        <f>SUM(D47:D60)</f>
        <v>11761.17</v>
      </c>
    </row>
    <row r="62" spans="1:4" s="37" customFormat="1" x14ac:dyDescent="0.25">
      <c r="A62" s="48"/>
      <c r="B62" s="49"/>
      <c r="C62" s="57" t="s">
        <v>9</v>
      </c>
      <c r="D62" s="26">
        <f>D61</f>
        <v>11761.17</v>
      </c>
    </row>
    <row r="63" spans="1:4" s="37" customFormat="1" ht="36" x14ac:dyDescent="0.25">
      <c r="A63" s="80">
        <v>44755</v>
      </c>
      <c r="B63" s="81" t="s">
        <v>99</v>
      </c>
      <c r="C63" s="39" t="s">
        <v>103</v>
      </c>
      <c r="D63" s="43">
        <v>127</v>
      </c>
    </row>
    <row r="64" spans="1:4" s="37" customFormat="1" ht="36" x14ac:dyDescent="0.25">
      <c r="A64" s="80">
        <v>44755</v>
      </c>
      <c r="B64" s="81" t="s">
        <v>77</v>
      </c>
      <c r="C64" s="39" t="s">
        <v>104</v>
      </c>
      <c r="D64" s="43">
        <v>138</v>
      </c>
    </row>
    <row r="65" spans="1:4" s="37" customFormat="1" ht="36" x14ac:dyDescent="0.25">
      <c r="A65" s="80">
        <v>44755</v>
      </c>
      <c r="B65" s="81" t="s">
        <v>76</v>
      </c>
      <c r="C65" s="39" t="s">
        <v>105</v>
      </c>
      <c r="D65" s="43">
        <v>138</v>
      </c>
    </row>
    <row r="66" spans="1:4" s="37" customFormat="1" ht="48" x14ac:dyDescent="0.25">
      <c r="A66" s="80">
        <v>44755</v>
      </c>
      <c r="B66" s="81" t="s">
        <v>37</v>
      </c>
      <c r="C66" s="39" t="s">
        <v>107</v>
      </c>
      <c r="D66" s="43">
        <v>130.25</v>
      </c>
    </row>
    <row r="67" spans="1:4" s="37" customFormat="1" ht="36" x14ac:dyDescent="0.25">
      <c r="A67" s="80">
        <v>44755</v>
      </c>
      <c r="B67" s="81" t="s">
        <v>106</v>
      </c>
      <c r="C67" s="39" t="s">
        <v>108</v>
      </c>
      <c r="D67" s="43">
        <v>58</v>
      </c>
    </row>
    <row r="68" spans="1:4" s="37" customFormat="1" ht="36" x14ac:dyDescent="0.25">
      <c r="A68" s="80">
        <v>44755</v>
      </c>
      <c r="B68" s="81" t="s">
        <v>37</v>
      </c>
      <c r="C68" s="39" t="s">
        <v>109</v>
      </c>
      <c r="D68" s="43">
        <v>60.25</v>
      </c>
    </row>
    <row r="69" spans="1:4" s="37" customFormat="1" ht="48" x14ac:dyDescent="0.25">
      <c r="A69" s="80">
        <v>44755</v>
      </c>
      <c r="B69" s="81" t="s">
        <v>78</v>
      </c>
      <c r="C69" s="39" t="s">
        <v>110</v>
      </c>
      <c r="D69" s="43">
        <v>95</v>
      </c>
    </row>
    <row r="70" spans="1:4" s="37" customFormat="1" ht="48" x14ac:dyDescent="0.25">
      <c r="A70" s="80">
        <v>44755</v>
      </c>
      <c r="B70" s="81" t="s">
        <v>78</v>
      </c>
      <c r="C70" s="39" t="s">
        <v>111</v>
      </c>
      <c r="D70" s="43">
        <v>84</v>
      </c>
    </row>
    <row r="71" spans="1:4" s="37" customFormat="1" ht="51.75" customHeight="1" x14ac:dyDescent="0.25">
      <c r="A71" s="80">
        <v>44755</v>
      </c>
      <c r="B71" s="81" t="s">
        <v>47</v>
      </c>
      <c r="C71" s="39" t="s">
        <v>112</v>
      </c>
      <c r="D71" s="43">
        <v>138</v>
      </c>
    </row>
    <row r="72" spans="1:4" s="37" customFormat="1" ht="48" x14ac:dyDescent="0.25">
      <c r="A72" s="80">
        <v>44755</v>
      </c>
      <c r="B72" s="81" t="s">
        <v>35</v>
      </c>
      <c r="C72" s="39" t="s">
        <v>113</v>
      </c>
      <c r="D72" s="43">
        <v>85</v>
      </c>
    </row>
    <row r="73" spans="1:4" s="37" customFormat="1" ht="48" x14ac:dyDescent="0.25">
      <c r="A73" s="80">
        <v>44755</v>
      </c>
      <c r="B73" s="81" t="s">
        <v>39</v>
      </c>
      <c r="C73" s="39" t="s">
        <v>114</v>
      </c>
      <c r="D73" s="43">
        <v>120</v>
      </c>
    </row>
    <row r="74" spans="1:4" s="37" customFormat="1" ht="60" x14ac:dyDescent="0.25">
      <c r="A74" s="80">
        <v>44755</v>
      </c>
      <c r="B74" s="81" t="s">
        <v>78</v>
      </c>
      <c r="C74" s="39" t="s">
        <v>115</v>
      </c>
      <c r="D74" s="43">
        <v>111</v>
      </c>
    </row>
    <row r="75" spans="1:4" s="37" customFormat="1" ht="48" x14ac:dyDescent="0.25">
      <c r="A75" s="80">
        <v>44760</v>
      </c>
      <c r="B75" s="81" t="s">
        <v>41</v>
      </c>
      <c r="C75" s="39" t="s">
        <v>116</v>
      </c>
      <c r="D75" s="43">
        <v>109</v>
      </c>
    </row>
    <row r="76" spans="1:4" s="37" customFormat="1" ht="48" x14ac:dyDescent="0.25">
      <c r="A76" s="80">
        <v>44760</v>
      </c>
      <c r="B76" s="81" t="s">
        <v>50</v>
      </c>
      <c r="C76" s="39" t="s">
        <v>117</v>
      </c>
      <c r="D76" s="43">
        <v>109</v>
      </c>
    </row>
    <row r="77" spans="1:4" s="37" customFormat="1" ht="48" x14ac:dyDescent="0.25">
      <c r="A77" s="80">
        <v>44760</v>
      </c>
      <c r="B77" s="81" t="s">
        <v>118</v>
      </c>
      <c r="C77" s="39" t="s">
        <v>119</v>
      </c>
      <c r="D77" s="43">
        <v>531</v>
      </c>
    </row>
    <row r="78" spans="1:4" s="37" customFormat="1" ht="48" x14ac:dyDescent="0.25">
      <c r="A78" s="80">
        <v>44760</v>
      </c>
      <c r="B78" s="81" t="s">
        <v>118</v>
      </c>
      <c r="C78" s="39" t="s">
        <v>120</v>
      </c>
      <c r="D78" s="43">
        <v>125</v>
      </c>
    </row>
    <row r="79" spans="1:4" s="37" customFormat="1" ht="15.75" thickBot="1" x14ac:dyDescent="0.3">
      <c r="A79" s="41"/>
      <c r="B79" s="42"/>
      <c r="C79" s="56" t="s">
        <v>11</v>
      </c>
      <c r="D79" s="47">
        <f>SUM(D62:D78)</f>
        <v>13919.67</v>
      </c>
    </row>
    <row r="80" spans="1:4" s="37" customFormat="1" x14ac:dyDescent="0.25">
      <c r="A80" s="48"/>
      <c r="B80" s="49"/>
      <c r="C80" s="57" t="s">
        <v>9</v>
      </c>
      <c r="D80" s="26">
        <f>+D79</f>
        <v>13919.67</v>
      </c>
    </row>
    <row r="81" spans="1:4" s="37" customFormat="1" ht="48" x14ac:dyDescent="0.25">
      <c r="A81" s="80">
        <v>44760</v>
      </c>
      <c r="B81" s="81" t="s">
        <v>106</v>
      </c>
      <c r="C81" s="39" t="s">
        <v>121</v>
      </c>
      <c r="D81" s="43">
        <v>114</v>
      </c>
    </row>
    <row r="82" spans="1:4" s="37" customFormat="1" ht="36" x14ac:dyDescent="0.25">
      <c r="A82" s="80">
        <v>44760</v>
      </c>
      <c r="B82" s="81" t="s">
        <v>118</v>
      </c>
      <c r="C82" s="39" t="s">
        <v>122</v>
      </c>
      <c r="D82" s="43">
        <v>128</v>
      </c>
    </row>
    <row r="83" spans="1:4" s="37" customFormat="1" ht="36" x14ac:dyDescent="0.25">
      <c r="A83" s="80">
        <v>44760</v>
      </c>
      <c r="B83" s="81" t="s">
        <v>34</v>
      </c>
      <c r="C83" s="39" t="s">
        <v>123</v>
      </c>
      <c r="D83" s="43">
        <v>46</v>
      </c>
    </row>
    <row r="84" spans="1:4" s="37" customFormat="1" ht="36" x14ac:dyDescent="0.25">
      <c r="A84" s="80">
        <v>44760</v>
      </c>
      <c r="B84" s="81" t="s">
        <v>48</v>
      </c>
      <c r="C84" s="39" t="s">
        <v>124</v>
      </c>
      <c r="D84" s="43">
        <v>106</v>
      </c>
    </row>
    <row r="85" spans="1:4" s="37" customFormat="1" ht="36" x14ac:dyDescent="0.25">
      <c r="A85" s="80">
        <v>44760</v>
      </c>
      <c r="B85" s="81" t="s">
        <v>83</v>
      </c>
      <c r="C85" s="39" t="s">
        <v>125</v>
      </c>
      <c r="D85" s="43">
        <v>119</v>
      </c>
    </row>
    <row r="86" spans="1:4" s="37" customFormat="1" ht="48" x14ac:dyDescent="0.25">
      <c r="A86" s="80">
        <v>44760</v>
      </c>
      <c r="B86" s="81" t="s">
        <v>106</v>
      </c>
      <c r="C86" s="39" t="s">
        <v>126</v>
      </c>
      <c r="D86" s="43">
        <v>106</v>
      </c>
    </row>
    <row r="87" spans="1:4" s="37" customFormat="1" ht="48" x14ac:dyDescent="0.25">
      <c r="A87" s="80">
        <v>44760</v>
      </c>
      <c r="B87" s="81" t="s">
        <v>37</v>
      </c>
      <c r="C87" s="39" t="s">
        <v>127</v>
      </c>
      <c r="D87" s="43">
        <v>121</v>
      </c>
    </row>
    <row r="88" spans="1:4" s="37" customFormat="1" ht="36" x14ac:dyDescent="0.25">
      <c r="A88" s="80">
        <v>44761</v>
      </c>
      <c r="B88" s="81" t="s">
        <v>97</v>
      </c>
      <c r="C88" s="39" t="s">
        <v>184</v>
      </c>
      <c r="D88" s="43">
        <v>147</v>
      </c>
    </row>
    <row r="89" spans="1:4" s="37" customFormat="1" ht="36" x14ac:dyDescent="0.25">
      <c r="A89" s="80">
        <v>44761</v>
      </c>
      <c r="B89" s="81" t="s">
        <v>45</v>
      </c>
      <c r="C89" s="39" t="s">
        <v>185</v>
      </c>
      <c r="D89" s="43">
        <v>147</v>
      </c>
    </row>
    <row r="90" spans="1:4" s="37" customFormat="1" ht="60" x14ac:dyDescent="0.25">
      <c r="A90" s="80">
        <v>44761</v>
      </c>
      <c r="B90" s="81" t="s">
        <v>45</v>
      </c>
      <c r="C90" s="39" t="s">
        <v>186</v>
      </c>
      <c r="D90" s="43">
        <v>147</v>
      </c>
    </row>
    <row r="91" spans="1:4" s="37" customFormat="1" ht="60" x14ac:dyDescent="0.25">
      <c r="A91" s="80">
        <v>44761</v>
      </c>
      <c r="B91" s="81" t="s">
        <v>97</v>
      </c>
      <c r="C91" s="39" t="s">
        <v>187</v>
      </c>
      <c r="D91" s="43">
        <f>147-60</f>
        <v>87</v>
      </c>
    </row>
    <row r="92" spans="1:4" s="37" customFormat="1" ht="60" x14ac:dyDescent="0.25">
      <c r="A92" s="80">
        <v>44764</v>
      </c>
      <c r="B92" s="81" t="s">
        <v>44</v>
      </c>
      <c r="C92" s="39" t="s">
        <v>128</v>
      </c>
      <c r="D92" s="43">
        <v>93</v>
      </c>
    </row>
    <row r="93" spans="1:4" s="37" customFormat="1" ht="60" x14ac:dyDescent="0.25">
      <c r="A93" s="80">
        <v>44764</v>
      </c>
      <c r="B93" s="81" t="s">
        <v>43</v>
      </c>
      <c r="C93" s="39" t="s">
        <v>129</v>
      </c>
      <c r="D93" s="43">
        <v>418</v>
      </c>
    </row>
    <row r="94" spans="1:4" s="37" customFormat="1" ht="36" x14ac:dyDescent="0.25">
      <c r="A94" s="80">
        <v>44764</v>
      </c>
      <c r="B94" s="81" t="s">
        <v>34</v>
      </c>
      <c r="C94" s="39" t="s">
        <v>130</v>
      </c>
      <c r="D94" s="43">
        <v>96</v>
      </c>
    </row>
    <row r="95" spans="1:4" s="37" customFormat="1" ht="36" x14ac:dyDescent="0.25">
      <c r="A95" s="80">
        <v>44764</v>
      </c>
      <c r="B95" s="81" t="s">
        <v>118</v>
      </c>
      <c r="C95" s="39" t="s">
        <v>131</v>
      </c>
      <c r="D95" s="43">
        <v>524</v>
      </c>
    </row>
    <row r="96" spans="1:4" s="37" customFormat="1" ht="48" x14ac:dyDescent="0.25">
      <c r="A96" s="80">
        <v>44764</v>
      </c>
      <c r="B96" s="81" t="s">
        <v>32</v>
      </c>
      <c r="C96" s="39" t="s">
        <v>132</v>
      </c>
      <c r="D96" s="43">
        <v>121</v>
      </c>
    </row>
    <row r="97" spans="1:4" s="37" customFormat="1" ht="15.75" thickBot="1" x14ac:dyDescent="0.3">
      <c r="A97" s="41"/>
      <c r="B97" s="42"/>
      <c r="C97" s="56" t="s">
        <v>11</v>
      </c>
      <c r="D97" s="47">
        <f>SUM(D80:D96)</f>
        <v>16439.669999999998</v>
      </c>
    </row>
    <row r="98" spans="1:4" s="37" customFormat="1" x14ac:dyDescent="0.25">
      <c r="A98" s="48"/>
      <c r="B98" s="49"/>
      <c r="C98" s="57" t="s">
        <v>9</v>
      </c>
      <c r="D98" s="26">
        <f>+D97</f>
        <v>16439.669999999998</v>
      </c>
    </row>
    <row r="99" spans="1:4" s="37" customFormat="1" ht="36" x14ac:dyDescent="0.25">
      <c r="A99" s="80">
        <v>44764</v>
      </c>
      <c r="B99" s="81" t="s">
        <v>49</v>
      </c>
      <c r="C99" s="39" t="s">
        <v>133</v>
      </c>
      <c r="D99" s="43">
        <v>93</v>
      </c>
    </row>
    <row r="100" spans="1:4" s="37" customFormat="1" ht="48" x14ac:dyDescent="0.25">
      <c r="A100" s="80">
        <v>44764</v>
      </c>
      <c r="B100" s="81" t="s">
        <v>32</v>
      </c>
      <c r="C100" s="39" t="s">
        <v>134</v>
      </c>
      <c r="D100" s="43">
        <v>515</v>
      </c>
    </row>
    <row r="101" spans="1:4" s="37" customFormat="1" ht="36" x14ac:dyDescent="0.25">
      <c r="A101" s="80">
        <v>44764</v>
      </c>
      <c r="B101" s="81" t="s">
        <v>42</v>
      </c>
      <c r="C101" s="39" t="s">
        <v>135</v>
      </c>
      <c r="D101" s="43">
        <v>45</v>
      </c>
    </row>
    <row r="102" spans="1:4" s="37" customFormat="1" ht="36" x14ac:dyDescent="0.25">
      <c r="A102" s="80">
        <v>44764</v>
      </c>
      <c r="B102" s="81" t="s">
        <v>49</v>
      </c>
      <c r="C102" s="39" t="s">
        <v>136</v>
      </c>
      <c r="D102" s="43">
        <v>50</v>
      </c>
    </row>
    <row r="103" spans="1:4" s="37" customFormat="1" ht="48" x14ac:dyDescent="0.25">
      <c r="A103" s="80">
        <v>44764</v>
      </c>
      <c r="B103" s="81" t="s">
        <v>137</v>
      </c>
      <c r="C103" s="39" t="s">
        <v>139</v>
      </c>
      <c r="D103" s="43">
        <v>406</v>
      </c>
    </row>
    <row r="104" spans="1:4" s="37" customFormat="1" ht="48" x14ac:dyDescent="0.25">
      <c r="A104" s="80">
        <v>44764</v>
      </c>
      <c r="B104" s="81" t="s">
        <v>138</v>
      </c>
      <c r="C104" s="39" t="s">
        <v>140</v>
      </c>
      <c r="D104" s="43">
        <v>426</v>
      </c>
    </row>
    <row r="105" spans="1:4" s="37" customFormat="1" ht="36" x14ac:dyDescent="0.25">
      <c r="A105" s="80">
        <v>44764</v>
      </c>
      <c r="B105" s="81" t="s">
        <v>32</v>
      </c>
      <c r="C105" s="39" t="s">
        <v>141</v>
      </c>
      <c r="D105" s="43">
        <v>60</v>
      </c>
    </row>
    <row r="106" spans="1:4" s="37" customFormat="1" ht="60" x14ac:dyDescent="0.25">
      <c r="A106" s="80">
        <v>44764</v>
      </c>
      <c r="B106" s="81" t="s">
        <v>78</v>
      </c>
      <c r="C106" s="39" t="s">
        <v>142</v>
      </c>
      <c r="D106" s="43">
        <v>109</v>
      </c>
    </row>
    <row r="107" spans="1:4" s="37" customFormat="1" ht="84" x14ac:dyDescent="0.25">
      <c r="A107" s="80">
        <v>44764</v>
      </c>
      <c r="B107" s="81" t="s">
        <v>78</v>
      </c>
      <c r="C107" s="39" t="s">
        <v>143</v>
      </c>
      <c r="D107" s="43">
        <v>82.25</v>
      </c>
    </row>
    <row r="108" spans="1:4" s="37" customFormat="1" ht="48" x14ac:dyDescent="0.25">
      <c r="A108" s="80">
        <v>44769</v>
      </c>
      <c r="B108" s="81" t="s">
        <v>40</v>
      </c>
      <c r="C108" s="39" t="s">
        <v>146</v>
      </c>
      <c r="D108" s="43">
        <v>103</v>
      </c>
    </row>
    <row r="109" spans="1:4" s="37" customFormat="1" ht="48" x14ac:dyDescent="0.25">
      <c r="A109" s="80">
        <v>44769</v>
      </c>
      <c r="B109" s="81" t="s">
        <v>144</v>
      </c>
      <c r="C109" s="39" t="s">
        <v>147</v>
      </c>
      <c r="D109" s="43">
        <v>369.41</v>
      </c>
    </row>
    <row r="110" spans="1:4" s="37" customFormat="1" ht="48" x14ac:dyDescent="0.25">
      <c r="A110" s="80">
        <v>44769</v>
      </c>
      <c r="B110" s="81" t="s">
        <v>145</v>
      </c>
      <c r="C110" s="39" t="s">
        <v>148</v>
      </c>
      <c r="D110" s="43">
        <v>399.41</v>
      </c>
    </row>
    <row r="111" spans="1:4" s="37" customFormat="1" ht="36" x14ac:dyDescent="0.25">
      <c r="A111" s="80">
        <v>44769</v>
      </c>
      <c r="B111" s="81" t="s">
        <v>99</v>
      </c>
      <c r="C111" s="39" t="s">
        <v>149</v>
      </c>
      <c r="D111" s="43">
        <v>45</v>
      </c>
    </row>
    <row r="112" spans="1:4" s="37" customFormat="1" ht="72" x14ac:dyDescent="0.25">
      <c r="A112" s="80">
        <v>44769</v>
      </c>
      <c r="B112" s="81" t="s">
        <v>47</v>
      </c>
      <c r="C112" s="39" t="s">
        <v>150</v>
      </c>
      <c r="D112" s="43">
        <v>817</v>
      </c>
    </row>
    <row r="113" spans="1:4" s="37" customFormat="1" ht="41.25" customHeight="1" x14ac:dyDescent="0.25">
      <c r="A113" s="80">
        <v>44769</v>
      </c>
      <c r="B113" s="81" t="s">
        <v>95</v>
      </c>
      <c r="C113" s="39" t="s">
        <v>151</v>
      </c>
      <c r="D113" s="43">
        <v>91.5</v>
      </c>
    </row>
    <row r="114" spans="1:4" s="37" customFormat="1" ht="15.75" thickBot="1" x14ac:dyDescent="0.3">
      <c r="A114" s="41"/>
      <c r="B114" s="42"/>
      <c r="C114" s="56" t="s">
        <v>11</v>
      </c>
      <c r="D114" s="47">
        <f>SUM(D98:D113)</f>
        <v>20051.239999999998</v>
      </c>
    </row>
    <row r="115" spans="1:4" s="37" customFormat="1" x14ac:dyDescent="0.25">
      <c r="A115" s="48"/>
      <c r="B115" s="49"/>
      <c r="C115" s="57" t="s">
        <v>9</v>
      </c>
      <c r="D115" s="26">
        <f>D114</f>
        <v>20051.239999999998</v>
      </c>
    </row>
    <row r="116" spans="1:4" s="37" customFormat="1" ht="48" x14ac:dyDescent="0.25">
      <c r="A116" s="80">
        <v>44769</v>
      </c>
      <c r="B116" s="81" t="s">
        <v>96</v>
      </c>
      <c r="C116" s="39" t="s">
        <v>152</v>
      </c>
      <c r="D116" s="43">
        <v>112.5</v>
      </c>
    </row>
    <row r="117" spans="1:4" s="37" customFormat="1" ht="60" x14ac:dyDescent="0.25">
      <c r="A117" s="80">
        <v>44769</v>
      </c>
      <c r="B117" s="81" t="s">
        <v>39</v>
      </c>
      <c r="C117" s="39" t="s">
        <v>153</v>
      </c>
      <c r="D117" s="43">
        <v>110</v>
      </c>
    </row>
    <row r="118" spans="1:4" s="37" customFormat="1" ht="36" x14ac:dyDescent="0.25">
      <c r="A118" s="80">
        <v>44769</v>
      </c>
      <c r="B118" s="81" t="s">
        <v>99</v>
      </c>
      <c r="C118" s="39" t="s">
        <v>155</v>
      </c>
      <c r="D118" s="43">
        <v>86</v>
      </c>
    </row>
    <row r="119" spans="1:4" s="37" customFormat="1" ht="60" x14ac:dyDescent="0.25">
      <c r="A119" s="80">
        <v>44769</v>
      </c>
      <c r="B119" s="81" t="s">
        <v>31</v>
      </c>
      <c r="C119" s="39" t="s">
        <v>156</v>
      </c>
      <c r="D119" s="43">
        <v>60</v>
      </c>
    </row>
    <row r="120" spans="1:4" s="37" customFormat="1" ht="60" x14ac:dyDescent="0.25">
      <c r="A120" s="80">
        <v>44769</v>
      </c>
      <c r="B120" s="81" t="s">
        <v>39</v>
      </c>
      <c r="C120" s="39" t="s">
        <v>157</v>
      </c>
      <c r="D120" s="43">
        <v>50</v>
      </c>
    </row>
    <row r="121" spans="1:4" s="37" customFormat="1" ht="36" x14ac:dyDescent="0.25">
      <c r="A121" s="80">
        <v>44769</v>
      </c>
      <c r="B121" s="81" t="s">
        <v>38</v>
      </c>
      <c r="C121" s="39" t="s">
        <v>158</v>
      </c>
      <c r="D121" s="43">
        <v>99</v>
      </c>
    </row>
    <row r="122" spans="1:4" s="37" customFormat="1" ht="36" x14ac:dyDescent="0.25">
      <c r="A122" s="80">
        <v>44769</v>
      </c>
      <c r="B122" s="81" t="s">
        <v>38</v>
      </c>
      <c r="C122" s="39" t="s">
        <v>159</v>
      </c>
      <c r="D122" s="43">
        <v>508</v>
      </c>
    </row>
    <row r="123" spans="1:4" s="37" customFormat="1" ht="48" x14ac:dyDescent="0.25">
      <c r="A123" s="80">
        <v>44769</v>
      </c>
      <c r="B123" s="81" t="s">
        <v>154</v>
      </c>
      <c r="C123" s="39" t="s">
        <v>160</v>
      </c>
      <c r="D123" s="43">
        <v>100</v>
      </c>
    </row>
    <row r="124" spans="1:4" s="37" customFormat="1" ht="72" x14ac:dyDescent="0.25">
      <c r="A124" s="80">
        <v>44769</v>
      </c>
      <c r="B124" s="81" t="s">
        <v>39</v>
      </c>
      <c r="C124" s="39" t="s">
        <v>161</v>
      </c>
      <c r="D124" s="43">
        <v>135</v>
      </c>
    </row>
    <row r="125" spans="1:4" s="37" customFormat="1" ht="36" x14ac:dyDescent="0.25">
      <c r="A125" s="80">
        <v>44769</v>
      </c>
      <c r="B125" s="81" t="s">
        <v>58</v>
      </c>
      <c r="C125" s="39" t="s">
        <v>162</v>
      </c>
      <c r="D125" s="43">
        <v>111</v>
      </c>
    </row>
    <row r="126" spans="1:4" s="37" customFormat="1" ht="48" x14ac:dyDescent="0.25">
      <c r="A126" s="80">
        <v>44769</v>
      </c>
      <c r="B126" s="81" t="s">
        <v>35</v>
      </c>
      <c r="C126" s="39" t="s">
        <v>163</v>
      </c>
      <c r="D126" s="43">
        <v>109</v>
      </c>
    </row>
    <row r="127" spans="1:4" s="37" customFormat="1" ht="60" x14ac:dyDescent="0.25">
      <c r="A127" s="80">
        <v>44769</v>
      </c>
      <c r="B127" s="81" t="s">
        <v>35</v>
      </c>
      <c r="C127" s="39" t="s">
        <v>164</v>
      </c>
      <c r="D127" s="43">
        <v>103</v>
      </c>
    </row>
    <row r="128" spans="1:4" s="37" customFormat="1" ht="36" x14ac:dyDescent="0.25">
      <c r="A128" s="80">
        <v>44769</v>
      </c>
      <c r="B128" s="81" t="s">
        <v>154</v>
      </c>
      <c r="C128" s="39" t="s">
        <v>165</v>
      </c>
      <c r="D128" s="43">
        <v>95.5</v>
      </c>
    </row>
    <row r="129" spans="1:8" s="37" customFormat="1" ht="60" x14ac:dyDescent="0.25">
      <c r="A129" s="80">
        <v>44769</v>
      </c>
      <c r="B129" s="81" t="s">
        <v>31</v>
      </c>
      <c r="C129" s="39" t="s">
        <v>166</v>
      </c>
      <c r="D129" s="43">
        <v>366</v>
      </c>
    </row>
    <row r="130" spans="1:8" s="37" customFormat="1" ht="15.75" thickBot="1" x14ac:dyDescent="0.3">
      <c r="A130" s="41"/>
      <c r="B130" s="42"/>
      <c r="C130" s="56" t="s">
        <v>11</v>
      </c>
      <c r="D130" s="47">
        <f>SUM(D115:D129)</f>
        <v>22096.239999999998</v>
      </c>
    </row>
    <row r="131" spans="1:8" s="37" customFormat="1" x14ac:dyDescent="0.25">
      <c r="A131" s="48"/>
      <c r="B131" s="49"/>
      <c r="C131" s="57" t="s">
        <v>9</v>
      </c>
      <c r="D131" s="26">
        <f>D130</f>
        <v>22096.239999999998</v>
      </c>
    </row>
    <row r="132" spans="1:8" s="37" customFormat="1" ht="48" x14ac:dyDescent="0.25">
      <c r="A132" s="80">
        <v>44769</v>
      </c>
      <c r="B132" s="81" t="s">
        <v>39</v>
      </c>
      <c r="C132" s="39" t="s">
        <v>167</v>
      </c>
      <c r="D132" s="43">
        <v>43</v>
      </c>
    </row>
    <row r="133" spans="1:8" s="37" customFormat="1" ht="48" x14ac:dyDescent="0.25">
      <c r="A133" s="80">
        <v>44769</v>
      </c>
      <c r="B133" s="81" t="s">
        <v>35</v>
      </c>
      <c r="C133" s="39" t="s">
        <v>169</v>
      </c>
      <c r="D133" s="43">
        <v>32</v>
      </c>
    </row>
    <row r="134" spans="1:8" s="37" customFormat="1" ht="72" x14ac:dyDescent="0.25">
      <c r="A134" s="80">
        <v>44769</v>
      </c>
      <c r="B134" s="81" t="s">
        <v>35</v>
      </c>
      <c r="C134" s="39" t="s">
        <v>170</v>
      </c>
      <c r="D134" s="43">
        <v>50</v>
      </c>
    </row>
    <row r="135" spans="1:8" s="37" customFormat="1" ht="60" x14ac:dyDescent="0.25">
      <c r="A135" s="80">
        <v>44769</v>
      </c>
      <c r="B135" s="81" t="s">
        <v>137</v>
      </c>
      <c r="C135" s="39" t="s">
        <v>171</v>
      </c>
      <c r="D135" s="43">
        <v>40.5</v>
      </c>
    </row>
    <row r="136" spans="1:8" s="37" customFormat="1" ht="36" x14ac:dyDescent="0.25">
      <c r="A136" s="80">
        <v>44769</v>
      </c>
      <c r="B136" s="81" t="s">
        <v>168</v>
      </c>
      <c r="C136" s="39" t="s">
        <v>172</v>
      </c>
      <c r="D136" s="43">
        <v>60</v>
      </c>
    </row>
    <row r="137" spans="1:8" s="37" customFormat="1" ht="48" x14ac:dyDescent="0.25">
      <c r="A137" s="80">
        <v>44771</v>
      </c>
      <c r="B137" s="81" t="s">
        <v>77</v>
      </c>
      <c r="C137" s="39" t="s">
        <v>188</v>
      </c>
      <c r="D137" s="43">
        <v>147</v>
      </c>
    </row>
    <row r="138" spans="1:8" s="45" customFormat="1" ht="15.75" thickBot="1" x14ac:dyDescent="0.3">
      <c r="A138" s="55"/>
      <c r="B138" s="42"/>
      <c r="C138" s="56" t="s">
        <v>12</v>
      </c>
      <c r="D138" s="47">
        <f>SUM(D131:D137)</f>
        <v>22468.739999999998</v>
      </c>
      <c r="E138" s="68"/>
      <c r="H138"/>
    </row>
    <row r="139" spans="1:8" s="45" customFormat="1" ht="27.75" customHeight="1" x14ac:dyDescent="0.25">
      <c r="A139" s="52"/>
      <c r="B139" s="51"/>
      <c r="C139" s="53"/>
      <c r="D139" s="54"/>
      <c r="H139"/>
    </row>
    <row r="140" spans="1:8" x14ac:dyDescent="0.25">
      <c r="A140" s="31" t="s">
        <v>56</v>
      </c>
      <c r="B140" s="28"/>
      <c r="C140" s="29"/>
      <c r="D140" s="30"/>
    </row>
    <row r="141" spans="1:8" ht="15.75" thickBot="1" x14ac:dyDescent="0.3">
      <c r="A141" s="32"/>
      <c r="B141" s="33"/>
      <c r="C141" s="27"/>
      <c r="D141" s="34"/>
    </row>
    <row r="142" spans="1:8" x14ac:dyDescent="0.25">
      <c r="A142" s="29"/>
      <c r="B142" s="28"/>
      <c r="C142" s="29"/>
      <c r="D142" s="67"/>
    </row>
    <row r="143" spans="1:8" x14ac:dyDescent="0.25">
      <c r="A143" s="29"/>
      <c r="B143" s="28"/>
      <c r="C143" s="29"/>
      <c r="D143" s="67"/>
    </row>
    <row r="144" spans="1:8" x14ac:dyDescent="0.25">
      <c r="A144" s="29"/>
      <c r="B144" s="28"/>
      <c r="C144" s="29"/>
      <c r="D144" s="67"/>
    </row>
    <row r="145" spans="1:9" x14ac:dyDescent="0.25">
      <c r="A145" s="29"/>
      <c r="B145" s="28"/>
      <c r="C145" s="29"/>
      <c r="D145" s="67"/>
    </row>
    <row r="146" spans="1:9" x14ac:dyDescent="0.25">
      <c r="A146" s="58" t="s">
        <v>22</v>
      </c>
      <c r="B146" s="59"/>
      <c r="C146" s="59"/>
      <c r="D146" s="60"/>
      <c r="E146" s="4"/>
      <c r="I146" s="25"/>
    </row>
    <row r="147" spans="1:9" x14ac:dyDescent="0.25">
      <c r="A147" s="99" t="s">
        <v>27</v>
      </c>
      <c r="B147" s="99"/>
      <c r="C147" s="59"/>
      <c r="D147" s="60"/>
      <c r="E147" s="50"/>
      <c r="H147" s="50"/>
      <c r="I147" s="25"/>
    </row>
    <row r="148" spans="1:9" x14ac:dyDescent="0.25">
      <c r="A148" s="110" t="s">
        <v>30</v>
      </c>
      <c r="B148" s="110"/>
      <c r="C148" s="66"/>
      <c r="D148" s="61"/>
      <c r="E148" s="50"/>
      <c r="H148" s="50"/>
      <c r="I148" s="25"/>
    </row>
    <row r="149" spans="1:9" x14ac:dyDescent="0.25">
      <c r="A149" s="109"/>
      <c r="B149" s="109"/>
      <c r="C149" s="109"/>
      <c r="D149" s="63"/>
      <c r="E149" s="50"/>
      <c r="H149" s="50"/>
      <c r="I149" s="25"/>
    </row>
    <row r="150" spans="1:9" ht="15" customHeight="1" x14ac:dyDescent="0.25">
      <c r="A150" s="62"/>
      <c r="B150" s="64"/>
      <c r="C150" s="111" t="s">
        <v>53</v>
      </c>
      <c r="D150" s="111"/>
      <c r="E150" s="111"/>
      <c r="I150" s="50"/>
    </row>
    <row r="151" spans="1:9" ht="15" customHeight="1" x14ac:dyDescent="0.25">
      <c r="A151" s="62"/>
      <c r="B151" s="64"/>
      <c r="C151" s="111" t="s">
        <v>54</v>
      </c>
      <c r="D151" s="111"/>
      <c r="E151" s="111"/>
      <c r="I151" s="50"/>
    </row>
    <row r="152" spans="1:9" x14ac:dyDescent="0.25">
      <c r="A152" s="65"/>
      <c r="C152" s="99"/>
      <c r="D152" s="99"/>
      <c r="E152" s="99"/>
      <c r="I152" s="50"/>
    </row>
    <row r="153" spans="1:9" x14ac:dyDescent="0.25">
      <c r="A153" t="s">
        <v>19</v>
      </c>
    </row>
    <row r="154" spans="1:9" x14ac:dyDescent="0.25">
      <c r="A154" t="s">
        <v>20</v>
      </c>
    </row>
    <row r="155" spans="1:9" x14ac:dyDescent="0.25">
      <c r="A155" t="s">
        <v>21</v>
      </c>
    </row>
    <row r="157" spans="1:9" ht="300" x14ac:dyDescent="0.25">
      <c r="A157" s="50" t="s">
        <v>13</v>
      </c>
      <c r="B157" s="50"/>
    </row>
    <row r="158" spans="1:9" x14ac:dyDescent="0.25">
      <c r="A158" s="50"/>
      <c r="B158" s="50"/>
    </row>
  </sheetData>
  <mergeCells count="10">
    <mergeCell ref="C152:E152"/>
    <mergeCell ref="A10:D10"/>
    <mergeCell ref="A3:D3"/>
    <mergeCell ref="A2:D2"/>
    <mergeCell ref="A1:D1"/>
    <mergeCell ref="A149:C149"/>
    <mergeCell ref="A147:B147"/>
    <mergeCell ref="A148:B148"/>
    <mergeCell ref="C150:E150"/>
    <mergeCell ref="C151:E151"/>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8" manualBreakCount="8">
    <brk id="29" max="4" man="1"/>
    <brk id="46" max="4" man="1"/>
    <brk id="61" max="4" man="1"/>
    <brk id="79" max="4" man="1"/>
    <brk id="97" max="4" man="1"/>
    <brk id="114" max="4" man="1"/>
    <brk id="130" max="4" man="1"/>
    <brk id="145"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726DA-7843-450D-A9A2-753A191C905E}">
  <dimension ref="A1:O33"/>
  <sheetViews>
    <sheetView view="pageBreakPreview" topLeftCell="A10" zoomScaleNormal="100" zoomScaleSheetLayoutView="100" workbookViewId="0">
      <selection activeCell="C27" sqref="C27:E28"/>
    </sheetView>
  </sheetViews>
  <sheetFormatPr baseColWidth="10" defaultColWidth="9.140625" defaultRowHeight="15" x14ac:dyDescent="0.25"/>
  <cols>
    <col min="1" max="1" width="10.42578125" customWidth="1"/>
    <col min="2" max="2" width="33.28515625" style="3" customWidth="1"/>
    <col min="3" max="3" width="41.5703125" customWidth="1"/>
    <col min="4" max="4" width="13.5703125" customWidth="1"/>
    <col min="5" max="5" width="13.85546875" style="4" customWidth="1"/>
  </cols>
  <sheetData>
    <row r="1" spans="1:15" ht="15.75" x14ac:dyDescent="0.25">
      <c r="A1" s="112" t="s">
        <v>0</v>
      </c>
      <c r="B1" s="112"/>
      <c r="C1" s="112"/>
      <c r="D1" s="112"/>
      <c r="E1" s="112"/>
      <c r="F1" s="2"/>
      <c r="G1" s="2"/>
      <c r="H1" s="2"/>
      <c r="I1" s="2"/>
      <c r="J1" s="2"/>
      <c r="K1" s="2"/>
      <c r="L1" s="2"/>
      <c r="M1" s="2"/>
      <c r="N1" s="2"/>
      <c r="O1" s="2"/>
    </row>
    <row r="2" spans="1:15" ht="15.75" x14ac:dyDescent="0.25">
      <c r="A2" s="112" t="s">
        <v>1</v>
      </c>
      <c r="B2" s="112"/>
      <c r="C2" s="112"/>
      <c r="D2" s="112"/>
      <c r="E2" s="112"/>
      <c r="F2" s="2"/>
      <c r="G2" s="2"/>
      <c r="H2" s="2"/>
      <c r="I2" s="2"/>
      <c r="J2" s="2"/>
      <c r="K2" s="2"/>
      <c r="L2" s="2"/>
      <c r="M2" s="2"/>
      <c r="N2" s="2"/>
      <c r="O2" s="2"/>
    </row>
    <row r="3" spans="1:15" ht="15.75" x14ac:dyDescent="0.25">
      <c r="A3" s="112" t="s">
        <v>2</v>
      </c>
      <c r="B3" s="112"/>
      <c r="C3" s="112"/>
      <c r="D3" s="112"/>
      <c r="E3" s="112"/>
      <c r="F3" s="2"/>
      <c r="G3" s="2"/>
      <c r="H3" s="2"/>
      <c r="I3" s="2"/>
      <c r="J3" s="2"/>
      <c r="K3" s="2"/>
      <c r="L3" s="2"/>
      <c r="M3" s="2"/>
      <c r="N3" s="2"/>
      <c r="O3" s="2"/>
    </row>
    <row r="6" spans="1:15" x14ac:dyDescent="0.25">
      <c r="A6" s="1" t="s">
        <v>3</v>
      </c>
    </row>
    <row r="7" spans="1:15" x14ac:dyDescent="0.25">
      <c r="A7" s="1" t="s">
        <v>5</v>
      </c>
    </row>
    <row r="8" spans="1:15" x14ac:dyDescent="0.25">
      <c r="A8" s="1" t="s">
        <v>4</v>
      </c>
    </row>
    <row r="10" spans="1:15" ht="15.75" x14ac:dyDescent="0.25">
      <c r="A10" s="113" t="s">
        <v>15</v>
      </c>
      <c r="B10" s="113"/>
      <c r="C10" s="113"/>
      <c r="D10" s="113"/>
      <c r="E10" s="113"/>
    </row>
    <row r="11" spans="1:15" ht="15.75" thickBot="1" x14ac:dyDescent="0.3"/>
    <row r="12" spans="1:15" ht="45.75" thickBot="1" x14ac:dyDescent="0.3">
      <c r="A12" s="9" t="s">
        <v>6</v>
      </c>
      <c r="B12" s="10" t="s">
        <v>7</v>
      </c>
      <c r="C12" s="9" t="s">
        <v>8</v>
      </c>
      <c r="D12" s="10" t="s">
        <v>17</v>
      </c>
      <c r="E12" s="11" t="s">
        <v>10</v>
      </c>
    </row>
    <row r="13" spans="1:15" x14ac:dyDescent="0.25">
      <c r="A13" s="14"/>
      <c r="B13" s="15"/>
      <c r="C13" s="16"/>
      <c r="D13" s="22"/>
      <c r="E13" s="17"/>
    </row>
    <row r="14" spans="1:15" x14ac:dyDescent="0.25">
      <c r="A14" s="114" t="s">
        <v>16</v>
      </c>
      <c r="B14" s="115"/>
      <c r="C14" s="115"/>
      <c r="D14" s="116"/>
      <c r="E14" s="117"/>
    </row>
    <row r="15" spans="1:15" x14ac:dyDescent="0.25">
      <c r="A15" s="114"/>
      <c r="B15" s="115"/>
      <c r="C15" s="115"/>
      <c r="D15" s="116"/>
      <c r="E15" s="117"/>
    </row>
    <row r="16" spans="1:15" x14ac:dyDescent="0.25">
      <c r="A16" s="18"/>
      <c r="B16" s="13"/>
      <c r="C16" s="12"/>
      <c r="D16" s="23"/>
      <c r="E16" s="7"/>
    </row>
    <row r="17" spans="1:5" ht="15.75" thickBot="1" x14ac:dyDescent="0.3">
      <c r="A17" s="19"/>
      <c r="B17" s="20"/>
      <c r="C17" s="21"/>
      <c r="D17" s="24"/>
      <c r="E17" s="8"/>
    </row>
    <row r="19" spans="1:5" x14ac:dyDescent="0.25">
      <c r="A19" s="36" t="s">
        <v>18</v>
      </c>
    </row>
    <row r="20" spans="1:5" x14ac:dyDescent="0.25">
      <c r="A20" t="s">
        <v>55</v>
      </c>
    </row>
    <row r="23" spans="1:5" ht="15" customHeight="1" x14ac:dyDescent="0.25">
      <c r="A23" s="58" t="s">
        <v>22</v>
      </c>
      <c r="B23" s="59"/>
      <c r="C23" s="59"/>
      <c r="D23" s="60"/>
    </row>
    <row r="24" spans="1:5" x14ac:dyDescent="0.25">
      <c r="A24" s="58"/>
      <c r="B24" s="59" t="s">
        <v>27</v>
      </c>
      <c r="C24" s="59"/>
      <c r="D24" s="60"/>
      <c r="E24" s="50"/>
    </row>
    <row r="25" spans="1:5" x14ac:dyDescent="0.25">
      <c r="A25" s="66" t="s">
        <v>23</v>
      </c>
      <c r="B25" s="70" t="s">
        <v>30</v>
      </c>
      <c r="C25" s="66"/>
      <c r="D25" s="61"/>
      <c r="E25" s="50"/>
    </row>
    <row r="26" spans="1:5" x14ac:dyDescent="0.25">
      <c r="A26" s="109"/>
      <c r="B26" s="109"/>
      <c r="C26" s="109"/>
      <c r="D26" s="63"/>
      <c r="E26" s="50"/>
    </row>
    <row r="27" spans="1:5" x14ac:dyDescent="0.25">
      <c r="A27" s="89"/>
      <c r="B27" s="89"/>
      <c r="C27" s="111" t="s">
        <v>53</v>
      </c>
      <c r="D27" s="111"/>
      <c r="E27" s="111"/>
    </row>
    <row r="28" spans="1:5" x14ac:dyDescent="0.25">
      <c r="A28" s="62"/>
      <c r="B28" s="64"/>
      <c r="C28" s="111" t="s">
        <v>54</v>
      </c>
      <c r="D28" s="111"/>
      <c r="E28" s="111"/>
    </row>
    <row r="29" spans="1:5" x14ac:dyDescent="0.25">
      <c r="A29" s="65"/>
      <c r="B29" s="58"/>
      <c r="C29" s="99"/>
      <c r="D29" s="99"/>
      <c r="E29" s="99"/>
    </row>
    <row r="31" spans="1:5" x14ac:dyDescent="0.25">
      <c r="A31" s="50"/>
      <c r="B31" s="50"/>
      <c r="C31" s="50"/>
      <c r="D31" s="50"/>
    </row>
    <row r="32" spans="1:5" x14ac:dyDescent="0.25">
      <c r="A32" s="50"/>
      <c r="B32" s="50"/>
      <c r="C32" s="50"/>
      <c r="D32" s="50"/>
    </row>
    <row r="33" spans="1:4" x14ac:dyDescent="0.25">
      <c r="A33" s="50"/>
      <c r="B33" s="50"/>
      <c r="C33" s="50"/>
      <c r="D33" s="50"/>
    </row>
  </sheetData>
  <mergeCells count="9">
    <mergeCell ref="C27:E27"/>
    <mergeCell ref="C28:E28"/>
    <mergeCell ref="C29:E29"/>
    <mergeCell ref="A26:C26"/>
    <mergeCell ref="A1:E1"/>
    <mergeCell ref="A2:E2"/>
    <mergeCell ref="A3:E3"/>
    <mergeCell ref="A10:E10"/>
    <mergeCell ref="A14:E15"/>
  </mergeCells>
  <pageMargins left="1.6929133858267718" right="0.70866141732283472" top="0.74803149606299213" bottom="0.74803149606299213" header="0.31496062992125984" footer="0.31496062992125984"/>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O29"/>
  <sheetViews>
    <sheetView view="pageBreakPreview" topLeftCell="A10" zoomScaleNormal="100" zoomScaleSheetLayoutView="100" workbookViewId="0">
      <selection activeCell="C23" sqref="C23:E24"/>
    </sheetView>
  </sheetViews>
  <sheetFormatPr baseColWidth="10" defaultColWidth="9.140625" defaultRowHeight="15" x14ac:dyDescent="0.25"/>
  <cols>
    <col min="1" max="1" width="14.7109375" customWidth="1"/>
    <col min="2" max="2" width="33.28515625" style="3" customWidth="1"/>
    <col min="3" max="3" width="46.85546875" customWidth="1"/>
    <col min="4" max="4" width="15.85546875" customWidth="1"/>
    <col min="5" max="5" width="13.85546875" style="4" customWidth="1"/>
  </cols>
  <sheetData>
    <row r="1" spans="1:15" ht="15.75" x14ac:dyDescent="0.25">
      <c r="A1" s="106" t="s">
        <v>0</v>
      </c>
      <c r="B1" s="107"/>
      <c r="C1" s="107"/>
      <c r="D1" s="108"/>
      <c r="E1"/>
      <c r="F1" s="2"/>
      <c r="G1" s="2"/>
      <c r="H1" s="2"/>
      <c r="I1" s="2"/>
      <c r="J1" s="2"/>
      <c r="K1" s="2"/>
      <c r="L1" s="2"/>
      <c r="M1" s="2"/>
      <c r="N1" s="2"/>
      <c r="O1" s="2"/>
    </row>
    <row r="2" spans="1:15" ht="15.75" x14ac:dyDescent="0.25">
      <c r="A2" s="103" t="s">
        <v>1</v>
      </c>
      <c r="B2" s="112"/>
      <c r="C2" s="112"/>
      <c r="D2" s="105"/>
      <c r="E2"/>
      <c r="F2" s="2"/>
      <c r="G2" s="2"/>
      <c r="H2" s="2"/>
      <c r="I2" s="2"/>
      <c r="J2" s="2"/>
      <c r="K2" s="2"/>
      <c r="L2" s="2"/>
      <c r="M2" s="2"/>
      <c r="N2" s="2"/>
      <c r="O2" s="2"/>
    </row>
    <row r="3" spans="1:15" ht="15.75" x14ac:dyDescent="0.25">
      <c r="A3" s="103" t="s">
        <v>2</v>
      </c>
      <c r="B3" s="112"/>
      <c r="C3" s="112"/>
      <c r="D3" s="105"/>
      <c r="E3"/>
      <c r="F3" s="2"/>
      <c r="G3" s="2"/>
      <c r="H3" s="2"/>
      <c r="I3" s="2"/>
      <c r="J3" s="2"/>
      <c r="K3" s="2"/>
      <c r="L3" s="2"/>
      <c r="M3" s="2"/>
      <c r="N3" s="2"/>
      <c r="O3" s="2"/>
    </row>
    <row r="4" spans="1:15" x14ac:dyDescent="0.25">
      <c r="A4" s="31"/>
      <c r="D4" s="30"/>
      <c r="E4"/>
    </row>
    <row r="5" spans="1:15" x14ac:dyDescent="0.25">
      <c r="A5" s="31"/>
      <c r="D5" s="30"/>
      <c r="E5"/>
    </row>
    <row r="6" spans="1:15" ht="15.75" x14ac:dyDescent="0.25">
      <c r="A6" s="35" t="s">
        <v>3</v>
      </c>
      <c r="D6" s="30"/>
      <c r="E6"/>
    </row>
    <row r="7" spans="1:15" ht="15.75" x14ac:dyDescent="0.25">
      <c r="A7" s="35" t="s">
        <v>5</v>
      </c>
      <c r="D7" s="30"/>
      <c r="E7"/>
    </row>
    <row r="8" spans="1:15" ht="15.75" x14ac:dyDescent="0.25">
      <c r="A8" s="35" t="s">
        <v>4</v>
      </c>
      <c r="D8" s="30"/>
      <c r="E8"/>
    </row>
    <row r="9" spans="1:15" x14ac:dyDescent="0.25">
      <c r="A9" s="31"/>
      <c r="D9" s="30"/>
      <c r="E9"/>
    </row>
    <row r="10" spans="1:15" ht="15.75" x14ac:dyDescent="0.25">
      <c r="A10" s="100" t="s">
        <v>24</v>
      </c>
      <c r="B10" s="113"/>
      <c r="C10" s="113"/>
      <c r="D10" s="102"/>
      <c r="E10"/>
    </row>
    <row r="11" spans="1:15" ht="15.75" thickBot="1" x14ac:dyDescent="0.3">
      <c r="A11" s="71"/>
      <c r="D11" s="30"/>
      <c r="E11"/>
    </row>
    <row r="12" spans="1:15" ht="26.25" thickBot="1" x14ac:dyDescent="0.3">
      <c r="A12" s="72" t="s">
        <v>25</v>
      </c>
      <c r="B12" s="73" t="s">
        <v>26</v>
      </c>
      <c r="C12" s="6" t="s">
        <v>8</v>
      </c>
      <c r="D12" s="46" t="s">
        <v>10</v>
      </c>
      <c r="E12"/>
    </row>
    <row r="13" spans="1:15" x14ac:dyDescent="0.25">
      <c r="A13" s="95"/>
      <c r="B13" s="96"/>
      <c r="C13" s="97"/>
      <c r="D13" s="98"/>
      <c r="E13"/>
    </row>
    <row r="14" spans="1:15" ht="28.5" x14ac:dyDescent="0.25">
      <c r="A14" s="121" t="s">
        <v>16</v>
      </c>
      <c r="B14" s="122"/>
      <c r="C14" s="122"/>
      <c r="D14" s="123"/>
      <c r="E14"/>
    </row>
    <row r="15" spans="1:15" ht="15.75" thickBot="1" x14ac:dyDescent="0.3">
      <c r="A15" s="91"/>
      <c r="B15" s="92"/>
      <c r="C15" s="93"/>
      <c r="D15" s="94"/>
      <c r="E15"/>
    </row>
    <row r="16" spans="1:15" x14ac:dyDescent="0.25">
      <c r="A16" s="52"/>
      <c r="B16" s="74"/>
      <c r="C16" s="75"/>
      <c r="D16" s="54"/>
      <c r="E16" s="37"/>
    </row>
    <row r="17" spans="1:5" ht="35.25" customHeight="1" x14ac:dyDescent="0.25">
      <c r="A17" s="118" t="s">
        <v>52</v>
      </c>
      <c r="B17" s="119"/>
      <c r="C17" s="119"/>
      <c r="D17" s="120"/>
      <c r="E17"/>
    </row>
    <row r="18" spans="1:5" ht="15.75" thickBot="1" x14ac:dyDescent="0.3">
      <c r="A18" s="32"/>
      <c r="B18" s="33"/>
      <c r="C18" s="27"/>
      <c r="D18" s="34"/>
      <c r="E18"/>
    </row>
    <row r="19" spans="1:5" x14ac:dyDescent="0.25">
      <c r="D19" s="25"/>
      <c r="E19"/>
    </row>
    <row r="20" spans="1:5" ht="15" customHeight="1" x14ac:dyDescent="0.25">
      <c r="A20" s="76" t="s">
        <v>22</v>
      </c>
      <c r="B20" s="69"/>
      <c r="C20" s="69"/>
      <c r="D20" s="77"/>
    </row>
    <row r="21" spans="1:5" x14ac:dyDescent="0.25">
      <c r="A21" s="99" t="s">
        <v>27</v>
      </c>
      <c r="B21" s="99"/>
      <c r="C21" s="69"/>
      <c r="D21" s="77"/>
      <c r="E21" s="50"/>
    </row>
    <row r="22" spans="1:5" x14ac:dyDescent="0.25">
      <c r="A22" s="110" t="s">
        <v>28</v>
      </c>
      <c r="B22" s="110"/>
      <c r="C22" s="70"/>
      <c r="D22" s="78"/>
      <c r="E22" s="50"/>
    </row>
    <row r="23" spans="1:5" x14ac:dyDescent="0.25">
      <c r="A23" s="90"/>
      <c r="B23" s="90"/>
      <c r="C23" s="111" t="s">
        <v>53</v>
      </c>
      <c r="D23" s="111"/>
      <c r="E23" s="111"/>
    </row>
    <row r="24" spans="1:5" x14ac:dyDescent="0.25">
      <c r="A24" s="66"/>
      <c r="B24" s="66"/>
      <c r="C24" s="111" t="s">
        <v>54</v>
      </c>
      <c r="D24" s="111"/>
      <c r="E24" s="111"/>
    </row>
    <row r="25" spans="1:5" x14ac:dyDescent="0.25">
      <c r="A25" s="62"/>
      <c r="B25" s="64"/>
      <c r="C25" s="99"/>
      <c r="D25" s="99"/>
      <c r="E25" s="99"/>
    </row>
    <row r="26" spans="1:5" x14ac:dyDescent="0.25">
      <c r="A26" s="79" t="s">
        <v>19</v>
      </c>
    </row>
    <row r="27" spans="1:5" x14ac:dyDescent="0.25">
      <c r="A27" s="79" t="s">
        <v>20</v>
      </c>
    </row>
    <row r="28" spans="1:5" x14ac:dyDescent="0.25">
      <c r="A28" s="79" t="s">
        <v>29</v>
      </c>
      <c r="E28"/>
    </row>
    <row r="29" spans="1:5" x14ac:dyDescent="0.25">
      <c r="D29" s="25"/>
      <c r="E29"/>
    </row>
  </sheetData>
  <mergeCells count="11">
    <mergeCell ref="C24:E24"/>
    <mergeCell ref="C25:E25"/>
    <mergeCell ref="A1:D1"/>
    <mergeCell ref="A2:D2"/>
    <mergeCell ref="A3:D3"/>
    <mergeCell ref="A10:D10"/>
    <mergeCell ref="A17:D17"/>
    <mergeCell ref="A21:B21"/>
    <mergeCell ref="A22:B22"/>
    <mergeCell ref="C23:E23"/>
    <mergeCell ref="A14:D14"/>
  </mergeCells>
  <pageMargins left="1.6929133858267718" right="0.70866141732283472" top="0.74803149606299213" bottom="0.74803149606299213" header="0.31496062992125984" footer="0.31496062992125984"/>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1806-B2BA-4B00-97EC-4E374148BE85}">
  <dimension ref="A1"/>
  <sheetViews>
    <sheetView workbookViewId="0">
      <selection activeCell="C5" sqref="C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 Viaticos interior</vt:lpstr>
      <vt:lpstr> Viaticos exterior</vt:lpstr>
      <vt:lpstr>Gastos 029</vt:lpstr>
      <vt:lpstr>Hoja3</vt:lpstr>
      <vt:lpstr>' Viaticos exterior'!Área_de_impresión</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2022-08-01T16:49:27Z</dcterms:modified>
</cp:coreProperties>
</file>