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0" documentId="13_ncr:1_{3095379F-2B84-4803-8A87-6C08E8A9AC90}" xr6:coauthVersionLast="47" xr6:coauthVersionMax="47" xr10:uidLastSave="{00000000-0000-0000-0000-000000000000}"/>
  <bookViews>
    <workbookView xWindow="-28920" yWindow="480" windowWidth="29040" windowHeight="15840" xr2:uid="{00000000-000D-0000-FFFF-FFFF00000000}"/>
  </bookViews>
  <sheets>
    <sheet name=" Viaticos interior" sheetId="1" r:id="rId1"/>
    <sheet name="Gastos 029" sheetId="11" r:id="rId2"/>
  </sheets>
  <definedNames>
    <definedName name="_xlnm.Print_Area" localSheetId="0">' Viaticos interior'!$A$1:$E$164</definedName>
    <definedName name="_xlnm.Print_Area" localSheetId="1">'Gastos 029'!$A$1:$E$30</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1" l="1"/>
  <c r="D91" i="1" l="1"/>
  <c r="D98" i="1"/>
  <c r="D97" i="1"/>
  <c r="D96" i="1"/>
  <c r="D95" i="1"/>
  <c r="D94" i="1"/>
  <c r="D87" i="1"/>
  <c r="D86" i="1"/>
  <c r="D85" i="1"/>
  <c r="D84" i="1"/>
  <c r="D81" i="1"/>
  <c r="D66" i="1"/>
  <c r="D65" i="1"/>
  <c r="D63" i="1"/>
  <c r="D62" i="1"/>
  <c r="D61" i="1"/>
  <c r="D60" i="1"/>
  <c r="D57" i="1"/>
  <c r="D56" i="1"/>
  <c r="D55" i="1"/>
  <c r="D36" i="1"/>
  <c r="D35" i="1"/>
  <c r="D34" i="1"/>
  <c r="D33" i="1"/>
  <c r="D32" i="1"/>
  <c r="D31" i="1"/>
  <c r="D30" i="1"/>
  <c r="D27" i="1"/>
  <c r="D28" i="1" l="1"/>
  <c r="D29" i="1" l="1"/>
  <c r="D42" i="1" s="1"/>
  <c r="D43" i="1" l="1"/>
  <c r="D58" i="1" l="1"/>
  <c r="D59" i="1" s="1"/>
  <c r="D74" i="1" l="1"/>
  <c r="D75" i="1" s="1"/>
  <c r="D89" i="1" s="1"/>
  <c r="D90" i="1" l="1"/>
  <c r="D105" i="1" l="1"/>
  <c r="D106" i="1" s="1"/>
  <c r="D124" i="1" s="1"/>
  <c r="D125" i="1" l="1"/>
  <c r="D141" i="1" s="1"/>
  <c r="D142" i="1" l="1"/>
  <c r="D148" i="1" s="1"/>
</calcChain>
</file>

<file path=xl/sharedStrings.xml><?xml version="1.0" encoding="utf-8"?>
<sst xmlns="http://schemas.openxmlformats.org/spreadsheetml/2006/main" count="312" uniqueCount="204">
  <si>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</si>
  <si>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</si>
  <si>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</si>
  <si>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</si>
  <si>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</si>
  <si>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</si>
  <si>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</si>
  <si>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</si>
  <si>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</si>
  <si>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</si>
  <si>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</si>
  <si>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</si>
  <si>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</si>
  <si>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</si>
  <si>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</si>
  <si>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</si>
  <si>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</si>
  <si>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</si>
  <si>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</si>
  <si>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PAGO DE RECONOCIMIENTO DE GASTOS POR SERVICIOS PRESTADOS A PERSONAL 029</t>
  </si>
  <si>
    <t>DOCUMENTO</t>
  </si>
  <si>
    <t>NOMBRE DEL CONTRATISTA</t>
  </si>
  <si>
    <t xml:space="preserve">Jefe de Tesorería </t>
  </si>
  <si>
    <t>Coordinadora de Administración Financiera</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</si>
  <si>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</si>
  <si>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</si>
  <si>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LUIS BASUALDO ALEMAN CABRERA</t>
  </si>
  <si>
    <t>CARMEN MARIA  CORRALES VALENZUELA</t>
  </si>
  <si>
    <t>AMANDITA PONTAZA SOLER</t>
  </si>
  <si>
    <t>LUIS ALFREDO  RAMIREZ VASQUEZ</t>
  </si>
  <si>
    <t>CRISTINA ELIZABETH  PERNILLO ARGUETA</t>
  </si>
  <si>
    <t>DIANA LUCRECIA  PEREZ AMAYA</t>
  </si>
  <si>
    <t>DEYANIRA ANA MARIA ORELLANA PINEDA</t>
  </si>
  <si>
    <t>CELIA VANESSA  RIVAS DOMINGUEZ</t>
  </si>
  <si>
    <t>LAURA MARINA GARCIA ZAPETA</t>
  </si>
  <si>
    <t>KAREN ALEJANDRA GUERRA ARIZANDIETA</t>
  </si>
  <si>
    <t>ALVARO ANTONIO  LOBOS PEREZ</t>
  </si>
  <si>
    <t>MABELIN LISSETH  SILVA SANDOVAL</t>
  </si>
  <si>
    <t>MELVIN RODOLFO  VASQUEZ OSORIO</t>
  </si>
  <si>
    <t>GUILLERMO   ESPAÑA MONTES DE OCA</t>
  </si>
  <si>
    <t>ALMA JULIETA  ROSALES ORELLANA</t>
  </si>
  <si>
    <t>LUISA FERNANDA  LOPEZ MONZON</t>
  </si>
  <si>
    <t>ANA CARMELA  VASQUEZ CABRERA</t>
  </si>
  <si>
    <t>SILVIA ANTONIETA  BATRES AGUILAR</t>
  </si>
  <si>
    <t>HECTOR AUGUSTO  DIONICIO GODINEZ</t>
  </si>
  <si>
    <t>CARLOS ENRIQUE  SAC ESTACUY</t>
  </si>
  <si>
    <t>BAYRON BILLY  LOPEZ DE LEON</t>
  </si>
  <si>
    <t>ZANDI VERENICE  OROZCO RODAS</t>
  </si>
  <si>
    <t>MARIA ALEJANDRA  MORALES  CANOX</t>
  </si>
  <si>
    <t>MANUEL ROBERTO  SANCHEZ RAVANALES</t>
  </si>
  <si>
    <t>JESSIKA NINNETH  ELIAS LOPEZ</t>
  </si>
  <si>
    <t>MIRIAM AZUCENA  PINEDA CARIAS</t>
  </si>
  <si>
    <t>NINETTE ALEJANDRA  PONCE FUENTES</t>
  </si>
  <si>
    <t>ANA MARIA  PEREZ CARRANZA</t>
  </si>
  <si>
    <t>EDITH ALICIA  ERAZO BAUTISTA DE LEIVA</t>
  </si>
  <si>
    <t>PABLO RAUL  TORTOLA DIEGUEZ</t>
  </si>
  <si>
    <t>NIDIA ESTELA  CABRERA MORALES</t>
  </si>
  <si>
    <t>TEDDY EDWARD  POSADAS ALMENGOR</t>
  </si>
  <si>
    <t>LESBIA ESMERALDA CLARIBEL CASTILLO OLIVA</t>
  </si>
  <si>
    <t>ILEANA ANDREA  ARCHILA VALLE</t>
  </si>
  <si>
    <t>MARIA  JOSE  ANLEU DIAZ</t>
  </si>
  <si>
    <t>JULIA ELISA  SIGUENZA RUIZ</t>
  </si>
  <si>
    <t>JENNIFER ALICIA  MARTINEZ CONTRERAS</t>
  </si>
  <si>
    <t>JUAN JOSE  SANCHEZ TEJEDA</t>
  </si>
  <si>
    <t>LUIS LENIN  MORALES CHAVEZ</t>
  </si>
  <si>
    <t>Se incluye en el presente listado los viáticos pagados en el interior de la República de Guatemala, correspondiente al mes de julio 2023</t>
  </si>
  <si>
    <t>NANCY PAOLA  JUAREZ BATZ</t>
  </si>
  <si>
    <t>VIÁTICOS POR COMISIÓN A TIQUISATE ESCUINTLA EL (LOS) DIA (S) 20  DE JUNIO DEL 2023 CON EL OBJETIVO DE REALIZAR BÚSQUEDA Y ORIENTACIÓN A PROGENITORA POR ORDEN JUDICIAL. LA PROFESIONAL SE TRASLADARÁ POR SUS PROPIOS MEDIOS; SEGÚN NOMBRAMIENTO No. CNA-EM-599-2023</t>
  </si>
  <si>
    <t>VIÁTICOS POR COMISIÓN A NUEVA CONCEPCIÓN, ESCUINTLA, ESCUINTLA EL (LOS) DIA (S) 8  DE JUNIO DEL 2023 CON EL OBJETIVO DE REALIZAR ORIENTACIÓN A PROGENITORES POR ORDEN DE JUEZ, SEGÚN EXPEDIENTES; CNA-FB-078-2023, CNA-FB-087-2023, CNA-FB-077-2023; SEGÚN NOMBRAMIENTO No. CNA-SUFB-223-2023</t>
  </si>
  <si>
    <t>VIÁTICOS POR COMISIÓN A QUETZALTENANGO, QUETZALTENANGO EL (LOS) DIA (S) 8  DE JUNIO DEL 2023 CON EL OBJETIVO DE REALIZAR EL PRIMER ENCUENTRO DEL NIÑO CNA-DA-020-2023; SEGÚN NOMBRAMIENTO No. CNA-EM-552-2023</t>
  </si>
  <si>
    <t>VIÁTICOS POR COMISIÓN A QUETZALTENANGO, QUETZALTENANGO EL (LOS) DIA (S) 12  DE JUNIO DEL 2023 CON EL OBJETIVO DE REALIZAR EL INICIO DE CONVENCIA DE CNA-DA-020-2023; SEGÚN NOMBRAMIENTO No. CNA-EM-559-2023</t>
  </si>
  <si>
    <t>VIÁTICOS POR COMISIÓN A SANTA CRUZ DEL QUICHÉ, QUICHÉ EL (LOS) DIA (S) AL 22  DE JUNIO DEL 2023 CON EL OBJETIVO DE REALIZAR TALLER INFORMATIVO DEL PROGRAMA DE MADRES Y/O PADRES EN CONFLICTO CON SU PARENTALIDAD DIRIGIDO A LA COMISIÓN MUNICIPAL DE NIÑEZ Y ADOLESCENCIA. LA PROFESIONAL SE TRASLADARÁ POR SUS PROPIOS MEDIOS.; SEGÚN NOMBRAMIENTO No. CNA-EM-601-2023</t>
  </si>
  <si>
    <t>VIÁTICOS POR COMISIÓN A LA ESPERANZA, QUETZALTENANGO EL (LOS) DIA (S) 15  DE JUNIO DEL 2023 CON EL OBJETIVO DE REALIZAR EL PLAN DE VIDA DE NNA CNA-DA-016-2023; SEGÚN NOMBRAMIENTO No. CNA-EM-582-2023</t>
  </si>
  <si>
    <t>VIÁTICOS POR COMISIÓN A LA ESPERANZA, QUETZALTENANGO EL (LOS) DIA (S) 15  DE JUNIO DEL 2023 CON EL OBJETIVO DE REALIZAR EL PLAN DE VIDA DE NNA CNA-DA-016-2023; SEGÚN NOMBRAMIENTO No. CNA-EM-583-2023</t>
  </si>
  <si>
    <t>VIÁTICOS POR COMISIÓN A CHIMALTENANGO, PARRAMOS, CHIMALTENANGO EL (LOS) DIA (S) 15  DE JUNIO DEL 2023 CON EL OBJETIVO DE REALIZAR BÚSQUEDA Y ORIENTACIÓN A MADRE BIOLÓGICA CORRESPONDIENTE AL EXPEDIENTE CNA-FB-107-2023 Y TOMA DE FOTOGRAFÍA E EMPRESIONES PALMARES Y PLANTARES A NNA; SEGÚN NOMBRAMIENTO No. CNA-SUFB-238-2023</t>
  </si>
  <si>
    <t>VIÁTICOS POR COMISIÓN A CHIMALTENANGO, PARRAMOS, CHIMALTENANGO EL (LOS) DIA (S) 15  DE JUNIO DEL 2023 CON EL OBJETIVO DE TRANSPORTAR A PERSONAL DE LA SUBCOORDINACIÓN DE ATENCIÓN Y APOYO A LA FAMILIA BIOLÓGICA PARA REALIZAR BÚSQUEDA Y ORIENTACIÓN A MADRE BIOLÓGICA CORRESPONDIENTE AL EXPEDIENTE CNA-FB-107-2023 Y TOMA DE FOTOGRAFÍA E EMPRESIONES PALMARES Y PLANTARES A NNA; SEGÚN NOMBRAMIENTO No. CNA-SGYT-583-2023</t>
  </si>
  <si>
    <t>VIÁTICOS POR COMISIÓN A ESCUINTLA, ESCUINTLA EL (LOS) DIA (S) 28  DE JUNIO DEL 2023 CON EL OBJETIVO DE TRANSPORTAR A PERSONAL DE SUBCOORDINACIÓN DE ATENCIÓN Y APOYO A LA FAMILIA BIOLÓGICA PARA REALIZAR BÚSQUEDA PARA REALIZAR PROCESOS DE ORIENTACIÓN CORRESPONDIENTE A LOS EXPEDIENTES CNA-FB-104-2023 Y CNA-FB-101-2023; SEGÚN NOMBRAMIENTO No. CNA-SGYT-619-2023</t>
  </si>
  <si>
    <t>VIÁTICOS POR COMISIÓN A ESCUINTLA, ESCUINTLA EL (LOS) DIA (S) 22  DE JUNIO DEL 2023 CON EL OBJETIVO DE REALIZAR ORIENTACIÓN A PADRES BIOLÓGICOS POR ORDEN DE JUEZ, SEGÚN EXPEDIENTES CNA-FB-103-2023, CNA-FB-102-2023; SEGÚN NOMBRAMIENTO No. CNA-SUFB-241-2023</t>
  </si>
  <si>
    <t>VIÁTICOS POR COMISIÓN A QUETZALTENANGO, QUETZALTENANGO EL (LOS) DIA (S) 23  DE JUNIO DEL 2023 CON EL OBJETIVO DE REALIZAR ORIENTACIÓN A PADRES BIOLÓGICOS POR ORDEN DE JUEZ, SEGÚN EXPEDIENTE CNA-FB-055-2023; SEGÚN NOMBRAMIENTO No. CNA-SUFB-244-2023</t>
  </si>
  <si>
    <t>VIÁTICOS POR COMISIÓN A ESCUINTLA, ESCUINTLA EL (LOS) DIA (S) 22  DE JUNIO DEL 2023 CON EL OBJETIVO DE TRANSPORTAR A PERSONAL DE LA SUBCOORDINACIÓN DE ATENCIÓN Y APOYO A LA FAMILIA BIOLÓGICA PARA REALIZAR ORIENTACIÓN A PADRES BIOLÓGICOS POR ORDEN DE JUEZ, SEGÚN EXPEDIENTES CNA-FB-103-2023, CNA-FB-102-2023; SEGÚN NOMBRAMIENTO No. CNA-SGYT-604-2023</t>
  </si>
  <si>
    <t>VIÁTICOS POR COMISIÓN A SUMPANGO, SACATEPÉQUEZ EL (LOS) DIA (S) 23  DE JUNIO DEL 2023 CON EL OBJETIVO DE TRANSPORTAR A PERSONAL DE LA SUBCOORDINACIÓN DE ATENCIÓN AL NIÑO PARA REALIZAR EVALUACIÓN DE LA ADOLESCENTE CON EXPEDIENTE CNA-DA-055-2023; SEGÚN NOMBRAMIENTO No. CNA-SGYT-609-2023</t>
  </si>
  <si>
    <t>VIÁTICOS POR COMISIÓN A CANTEL, PALESTINA LOS ALTOS, SAN CARLOS SIJA, QUETZALTENANGO, QUETZALTENANGO EL (LOS) DIA (S) 13 AL 16  DE JUNIO DEL 2023 CON EL OBJETIVO DE REALIZAR EVALUACIÓN DE SEGUIMIENTO POST ADOPTIVO, DE ACUERDO A LOS EXPEDIENTES CNA-DA-088-2019, CNA-DA-062-2021, CNA-DA-109-2014, CNA-DA-082-2019, CNA-DA-01-2011 Y CNA-DA-042-2020. CON SU RESPECTIVO TALLER DE FORTALECIMIENTO; SEGÚN NOMBRAMIENTO No. CNA-UFA-241-2023</t>
  </si>
  <si>
    <t>VIÁTICOS POR COMISIÓN A SAN LUCAS SACATEPÉQUEZ, ANTIGUA GUATEMALA, SACATEPÉQUEZ EL (LOS) DIA (S) 16  DE JUNIO DEL 2023 CON EL OBJETIVO DE REALIZAR TOMA DE FOTOGRAFÍAS E IMPRESIONES PALMARES Y PLANTARES DE NIÑOS EN PROTECCIÓN, EXPEDIENTES CNA-FB-190-2022, CNA-FB-070-2023, CNA-FB-102-2023 Y CNA-FB-075-2023; SEGÚN NOMBRAMIENTO No. CNA-SUFB-234-2023</t>
  </si>
  <si>
    <t>EUFEMIA MICDALIA SANTOS MAZARIEGOS</t>
  </si>
  <si>
    <t>VIÁTICOS POR COMISIÓN A SAN LUCAS SACATEPÉQUEZ, ANTIGUA GUATEMALA, SACATEPÉQUEZ EL (LOS) DIA (S) 16  DE JUNIO DEL 2023 CON EL OBJETIVO DE REALIZAR TOMA DE FOTOGRAFÍAS E IMPRESIONES PALMARES Y PLANTARES DE NIÑOS EN PROTECCIÓN, EXPEDIENTES CNA-FB-190-2022, CNA-FB-070-2023, CNA-FB-102-2023 Y CNA-FB-075-2023; SEGÚN NOMBRAMIENTO No. CNA-SUFB-235-2023</t>
  </si>
  <si>
    <t>VIÁTICOS POR COMISIÓN A QUETZALTENANGO, QUETZALTENANGO; TOTONICAPÁN, TOTONICAPÁN; TECPÁN, CHIMALTENANGO EL (LOS) DIA (S) 19 AL 21  DE JUNIO DEL 2023 CON EL OBJETIVO DE REALIZAR EVALUACIÓN PSICOSOCIAL Y ASESORÍA A FAMILIAS OPTANTES A LA ADOPCIÓN CON EXPEDIENTES: CNA-AN-102-2022, CNA-AN-051-2023; SEGUIMIENTO POST ADOPTIVO Y TALLER FORMATIVO A EXPEDIENTES CNA-DA-079-2018 Y CNA-DA-022-2012; SEGÚN NOMBRAMIENTO No. CNA-UFA-253-2023</t>
  </si>
  <si>
    <t>VIÁTICOS POR COMISIÓN A QUETZALTENANGO, QUETZALTENANGO; TOTONICAPÁN, TOTONICAPÁN; TECPÁN, CHIMALTENANGO EL (LOS) DIA (S) 19 AL 21  DE JUNIO DEL 2023 CON EL OBJETIVO DE REALIZAR EVALUACIÓN PSICOSOCIAL Y ASESORÍA A FAMILIAS OPTANTES A LA ADOPCIÓN CON EXPEDIENTES: CNA-AN-102-2022, CNA-AN-051-2023; SEGUIMIENTO POST ADOPTIVO Y TALLER FORMATIVO A EXPEDIENTES CNA-DA-079-2018 Y CNA-DA-022-2012; SEGÚN NOMBRAMIENTO No. CNA-UFA-252-2023</t>
  </si>
  <si>
    <t>VIÁTICOS POR COMISIÓN A SAN ANDRÉS VILLA SECA, RETALHULEU, RETALHUELU EL (LOS) DIA (S) 20  DE JUNIO DEL 2023 CON EL OBJETIVO DE REALIZAR BÚSQUEDA PARA REALIZAR ORIENTACIÓN A MADRE BIOLÓGICA Y TOMA DE FOTOGRAFÍA E IMPRESIONES PALMARES Y PLANTES A NNA CORRESPONDIENTE AL EXPEDIENTE CNA-FB-127-2023; SEGÚN NOMBRAMIENTO No. CNA-SUFB-247-2023</t>
  </si>
  <si>
    <t>VIÁTICOS POR COMISIÓN A EL ESTOR, PUERTO BARRIOS, IZABAL EL (LOS) DIA (S) 21 AL 23  DE JUNIO DEL 2023 CON EL OBJETIVO DE REALIZAR PLANES DE VIDA DE CNA-DA-051-2022 Y CNA-DA-042-2022; SEGÚN NOMBRAMIENTO No. CNA-EM-584-2023</t>
  </si>
  <si>
    <t>VIÁTICOS POR COMISIÓN A EL ESTOR, PUERTO BARRIOS, IZABAL EL (LOS) DIA (S) 21 AL 23  DE JUNIO DEL 2023 CON EL OBJETIVO DE REALIZAR PLANES DE VIDA DE CNA-DA-051-2022 Y CNA-DA-042-2022; SEGÚN NOMBRAMIENTO No. CNA-EM-585-2023</t>
  </si>
  <si>
    <t>VIÁTICOS POR COMISIÓN A ESCUINTLA, ESCUINTLA EL (LOS) DIA (S) 22  DE JUNIO DEL 2023 CON EL OBJETIVO DE REALIZAR ORIENTACIÓN A PADRES BIOLÓGICOS POR ORDEN DE JUEZ, SEGÚN EXPEDIENTES CNA-FB-103-2023, CNA-FB-102-2023; SEGÚN NOMBRAMIENTO No. CNA-SUFB-242-2023</t>
  </si>
  <si>
    <t>VIÁTICOS POR COMISIÓN A QUETZALTENANGO, QUETZALTENANGO EL (LOS) DIA (S) 23  DE JUNIO DEL 2023 CON EL OBJETIVO DE REALIZAR ORIENTACIÓN A PADRES BIOLÓGICOS POR ORDEN DE JUEZ, SEGÚN EXPEDIENTE CNA-FB-055-2023; SEGÚN NOMBRAMIENTO No. CNA-SUFB-245-2023</t>
  </si>
  <si>
    <t>VIÁTICOS POR COMISIÓN A SAN MARCOS, SAN MARCOS; SOLOLA, SOLOLA EL (LOS) DIA (S) 28 AL 30  DE JUNIO DEL 2023 CON EL OBJETIVO DE REALIZAR PRIMER ENCUENTRO DE LOS NNA CON EXPEDIENTES CNA-DA-042-2023 Y CNA-DA-047-2023, GESTIÓN DE DOCUMENTOS EN EL JUZGADO DE NIÑEZ DE SAN MARCOS, DEL NNA CON EXPEDIENTE CNA-DA-047-2023; SEGÚN NOMBRAMIENTO No. CNA-EM-617-2023</t>
  </si>
  <si>
    <t>VIÁTICOS POR COMISIÓN A QUETZALTENANGO, QUETZALTENANGO EL (LOS) DIA (S) 1  DE JULIO DEL 2023 CON EL OBJETIVO DE REALIZAR PRIMER ENCUENTRO DE LOS NNA CON EXPEDIENTE CNA-DA-056-2022; SEGÚN NOMBRAMIENTO No. CNA-EM-618-2023</t>
  </si>
  <si>
    <t>VIÁTICOS POR COMISIÓN A ESCUINTLA, ESCUINTLA EL (LOS) DIA (S) 28  DE JUNIO DEL 2023 CON EL OBJETIVO DE REALIZAR BÚSQUEDA PARA REALIZAR PROCESO DE ORIENTACIÓN CORRESPONDIENTE A LOS EXPEDIENTES CNA-FB-104-2023 Y CNA-FB-101-2023; SEGÚN NOMBRAMIENTO No. CNA-SUFB-255-2023</t>
  </si>
  <si>
    <t>VIÁTICOS POR COMISIÓN A ESCUINTLA, ESCUINTLA EL (LOS) DIA (S) 28  DE JUNIO DEL 2023 CON EL OBJETIVO DE REALIZAR BÚSQUEDA PARA REALIZAR PROCESO DE ORIENTACIÓN CORRESPONDIENTE A LOS EXPEDIENTES CNA-FB-104-2023 Y CNA-FB-101-2023; SEGÚN NOMBRAMIENTO No. CNA-SUFB-256-2023</t>
  </si>
  <si>
    <t>VIÁTICOS POR COMISIÓN A QUETZALTENANGO, QUETZALTENANGO EL (LOS) DIA (S) 1  DE JULIO DEL 2023 CON EL OBJETIVO DE TRANSPORTAR A PERSONAL DE LA SUBCOORDINACIÓN DE ATENCIÓN AL NIÑO PARA REALIZAR PRIMER ENCUENTRO DE LOS NNA CON EXPEDIENTE CNA-DA-056-2022; SEGÚN NOMBRAMIENTO No. CNA-SGYT-635-2023</t>
  </si>
  <si>
    <t>VIÁTICOS POR COMISIÓN A GUANAGAZAPA, ESCUINTLA EL (LOS) DIA (S) 5  DE JULIO DEL 2023 CON EL OBJETIVO DE TRANSPORTAR A PERSONAL DE LA SUBCOORDINACIÓN DE ATENCIÓN Y APOYO A LA FAMILIA BIOLÓGICA PARA REALIZAR BÚSQUEDA PARA ORIENTACIÓN A PROGENITORES, EXPEDIENTE CNA-FB-093-2023; TOMA DE FOTOGRAFÍA E IMPRESIONES PALMARES Y PLANTARES, EXPEDIENTE CNA-FB-106-2023; SEGÚN NOMBRAMIENTO No. CNA-SGYT-641-2023</t>
  </si>
  <si>
    <t>JUAN PABLO  GARCIA QUIÑONEZ</t>
  </si>
  <si>
    <t>VIÁTICOS POR COMISIÓN A HUEHUETENANGO, HUEHUETENANGO EL (LOS) DIA (S) 6 AL 7  DE JULIO DEL 2023 CON EL OBJETIVO DE REALIZAR SUPERVISIÓN AL HOGAR FINCA JUVENIL; SEGÚN NOMBRAMIENTO No. CNA-EM-649-2023</t>
  </si>
  <si>
    <t>VIÁTICOS POR COMISIÓN A SAN BENITO, PETÉN EL (LOS) DIA (S) 5 AL 7  DE JULIO DEL 2023 CON EL OBJETIVO DE REALIZAR SEGUIMIENTO A LA CONVIVENCIA DE CNA-DA-121-2021; SEGÚN NOMBRAMIENTO No. CNA-EM-609-2023</t>
  </si>
  <si>
    <t>VIÁTICOS POR COMISIÓN A SAN BENITO, PETÉN EL (LOS) DIA (S) 5 AL 7  DE JULIO DEL 2023 CON EL OBJETIVO DE REALIZAR SEGUIMIENTO A LA CONVIVENCIA DE CNA-DA-121-2021; SEGÚN NOMBRAMIENTO No. CNA-EM-608-2023</t>
  </si>
  <si>
    <t>VIÁTICOS POR COMISIÓN A GUANAGAZAPA, ESCUINTLA EL (LOS) DIA (S) 5  DE JULIO DEL 2023 CON EL OBJETIVO DE REALIZAR BÚSQUEDA PARA ORIENTACIÓN A PROGENITORES, EXPEDIENTE CNA-FB-093-2023; TOMA DE FOTOGRAFÍA E IMPRESIONES PALMARES Y PLANTARES, EXPEDIENTE CNA-FB-106-2023; SEGÚN NOMBRAMIENTO No. CNA-SUFB-263-2023</t>
  </si>
  <si>
    <t>VIÁTICOS POR COMISIÓN A GUANAGAZAPA, ESCUINTLA EL (LOS) DIA (S) 5  DE JULIO DEL 2023 CON EL OBJETIVO DE REALIZAR BÚSQUEDA PARA ORIENTACIÓN A PROGENITORES, EXPEDIENTE CNA-FB-093-2023; TOMA DE FOTOGRAFÍA E IMPRESIONES PALMARES Y PLANTARES, EXPEDIENTE CNA-FB-106-2023; SEGÚN NOMBRAMIENTO No. CNA-SUFB-264-2023</t>
  </si>
  <si>
    <t>VIÁTICOS POR COMISIÓN A SAN VICENTE PACAYA, ESCUINTLA EL (LOS) DIA (S) 10  DE JULIO DEL 2023 CON EL OBJETIVO DE REALIZAR BÚSQUEDA PARA ORIENTACIÓN DE PROGENITORES, EXPEDIENTE CNA-FB-105-2023; SEGÚN NOMBRAMIENTO No. CNA-SUFB-281-2023</t>
  </si>
  <si>
    <t>VIÁTICOS POR COMISIÓN A SAN VICENTE PACAYA, ESCUINTLA EL (LOS) DIA (S) 10  DE JULIO DEL 2023 CON EL OBJETIVO DE REALIZAR BÚSQUEDA PARA ORIENTACIÓN DE PROGENITORES, EXPEDIENTE CNA-FB-105-2023; SEGÚN NOMBRAMIENTO No. CNA-SUFB-282-2023</t>
  </si>
  <si>
    <t>VIÁTICOS POR COMISIÓN A HUEHUETENANGO, HUEHUETENANGO; QUETZALTENANGO, QUETZALTENANGO EL (LOS) DIA (S) 5 AL 7  DE JULIO DEL 2023 CON EL OBJETIVO DE TRANSPORTAR A PERSONAL DE SERVICIOS GENERALES Y TRANSPORTE Y COORDINACIÓN EQUIPO MULTIDISCIPLINARIO, PARA REALIZAR SUPERVISIÓN AL HOGAR FINCA JUVENIL; SEGÚN NOMBRAMIENTO No. CNA-SGYT-648-2023</t>
  </si>
  <si>
    <t>VIÁTICOS POR COMISIÓN A PUERTO SAN JOSÉ, ESCUINTLA EL (LOS) DIA (S) 11  DE JULIO DEL 2023 CON EL OBJETIVO DE REALIZAR BÚSQUEDA PARA ORIENTACIÓN DE PROGENITORA, EXPEDIENTE CNA-FB-066-2020; SEGÚN NOMBRAMIENTO No. CNA-SUFB-284-2023</t>
  </si>
  <si>
    <t>VIÁTICOS POR COMISIÓN A PUERTO SAN JOSÉ, ESCUINTLA EL (LOS) DIA (S) 11  DE JULIO DEL 2023 CON EL OBJETIVO DE REALIZAR BÚSQUEDA PARA ORIENTACIÓN DE PROGENITORA, EXPEDIENTE CNA-FB-066-2020; SEGÚN NOMBRAMIENTO No. CNA-SUFB-285-2023</t>
  </si>
  <si>
    <t>VIÁTICOS POR COMISIÓN A SAN PEDRO LA LAGUNA, SOLOLÁ EL (LOS) DIA (S) 11  DE JULIO DEL 2023 CON EL OBJETIVO DE REALIZAR EVALUACIÓN PSICOSOCIAL A SOLICITANTE DE ADOPCIÓN CON EXPEDIENTE CNA-AN-072-2023; SEGÚN NOMBRAMIENTO No. CNA-UFA-284-2023</t>
  </si>
  <si>
    <t>ANTICIPO DE VIÁTICOS POR COMISIÓN A PATZICÍA, CHIMALTENANGO, CHIMALTENANGO EL (LOS) DIA (S) AL 17  DE JULIO DEL 2023 CON EL OBJETIVO DE REALIZAR SEGUIMIENTO Y TALLER POST ADOPTIVO CON RESPECTO A LOS EXPEDIENTES: CNA-DA-007-2018 Y CNA-DA-021-2018; SEGÚN NOMBRAMIENTO No. CNA-UFA-291-2023</t>
  </si>
  <si>
    <t>ANTICIPO DE VIÁTICOS POR COMISIÓN A NEBAJ, CHICHÉ, QUICHÉ; QUETZALTENANGO, QUETZALTENANGO EL (LOS) DIA (S) 17 19  DE JULIO DEL 2023 CON EL OBJETIVO DE REALIZAR SEGUIMIENTO Y TALLER POST ADOPTIVO DE LOS EXPEDIENTES CNA-DA-113-2014; CNA-DA-103-2015 Y REVALIDACIÓN Y ASESORÍA PSICOSOCIAL DE LOS EXPEDIENTES CNA-AN-127-2019; CNA-AN-044-2023; SEGÚN NOMBRAMIENTO No. CNA-UFA-289-2023</t>
  </si>
  <si>
    <t>ANTICIPO DE VIÁTICOS POR COMISIÓN A NEBAJ, CHICHÉ, QUICHÉ; QUETZALTENANGO, QUETZALTENANGO EL (LOS) DIA (S) 17 19  DE JULIO DEL 2023 CON EL OBJETIVO DE REALIZAR SEGUIMIENTO Y TALLER POST ADOPTIVO DE LOS EXPEDIENTES CNA-DA-113-2014; CNA-DA-103-2015 Y REVALIDACIÓN Y ASESORÍA PSICOSOCIAL DE LOS EXPEDIENTES CNA-AN-127-2019; CNA-AN-044-2023; SEGÚN NOMBRAMIENTO No. CNA-UFA-290-2023</t>
  </si>
  <si>
    <t>ANTICIPO DE VIÁTICOS POR COMISIÓN A POPTÚN, SAN LUIS, DOLORES, SANTA ANA, PETÉN EL (LOS) DIA (S) 17 AL 21  DE JULIO DEL 2023 CON EL OBJETIVO DE TRANSPORTAR A PERSONAL DE LA SUBCOORDINACIÓN DE ATENCIÓN Y APOYO A LA FAMILIA BIOLÓGICA PARA REALIZAR PRIMEROS ABORDAJES, REFERIDO POR HOGAR AHICAM, SEGUIMIENTO A LOS EXPEDIENTES CNA-FB-155-2022, CNA-FB-175-2022 Y CNA-FB-154-2022; SEGÚN NOMBRAMIENTO No. CNA-SGYT-677-2023</t>
  </si>
  <si>
    <t>ANTICIPO DE VIÁTICOS POR COMISIÓN A POPTÚN, SAN LUIS, DOLORES, SANTA ANA, PETÉN EL (LOS) DIA (S) 17 AL 21  DE JULIO DEL 2023 CON EL OBJETIVO DE REALIZAR PRIMEROS ABORDAJES, REFERIDO POR HOGAR AHICAM, SEGUIMIENTO A LOS EXPEDIENTES CNA-FB-155-2022, CNA-FB-175-2022 Y CNA-FB-154-2022; SEGÚN NOMBRAMIENTO No. CNA-SUFB-292-2023</t>
  </si>
  <si>
    <t>ANTICIPO DE VIÁTICOS POR COMISIÓN A POPTÚN, SAN LUIS, DOLORES, SANTA ANA, PETÉN EL (LOS) DIA (S) 17 AL 21  DE JULIO DEL 2023 CON EL OBJETIVO DE REALIZAR PRIMEROS ABORDAJES, REFERIDO POR HOGAR AHICAM, SEGUIMIENTO A LOS EXPEDIENTES CNA-FB-155-2022, CNA-FB-175-2022 Y CNA-FB-154-2022; SEGÚN NOMBRAMIENTO No. CNA-SUFB-293-2023</t>
  </si>
  <si>
    <t>ANTICIPO DE VIÁTICOS POR COMISIÓN A MAZATENANGO, SUCHITEPÉQUEZ; SAN JUAN LA LAGUNA, SOLOLÁ EL (LOS) DIA (S) 19 AL 20  DE JULIO DEL 2023 CON EL OBJETIVO DE REALIZAR SEGUIMIENTO Y TALLER POST ADOPTIVO SEGÚN EXPEDIENTES CNA-DA-011-2013; CNA-DA-069-2020 Y EVALUACIÓN PSICOSOCIAL DEL EXPEDIENTE CNA-AN-077-2019; SEGÚN NOMBRAMIENTO No. CNA-UFA-301-2023</t>
  </si>
  <si>
    <t>COMPLEMENTO DE VIÁTICOS POR COMISIÓN A QUETZALTENANGO, CANTEL, AL ESPERANZA, QUETZALTENANGO EL (LOS) DIA (S) 13 AL 14  DE JULIO DEL 2023 CON EL OBJETIVO DE REALIZAR EVALUACIÓN DE LA NIÑA CON EXPEDIENTE CNA-DA-056-2023; EVALUACIÓN DE CONVIVENCIA DEL ADOLESCENTE CON EXPEDIENTE CNA-DA-027-2011; REEVALUACIÓN DEL ADOLESCENTE CON EXPEDIENTE CNA-DA-025-2019; SEGÚN NOMBRAMIENTO No. CNA-EM-668-2023</t>
  </si>
  <si>
    <t>VIÁTICOS POR COMISIÓN A HUEHUETENANGO, HUEHUETENANGO EL (LOS) DIA (S) 6 AL 7  DE JULIO DEL 2023 CON EL OBJETIVO DE REALIZAR SUPERVISIÓN AL HOGAR FINCA JUVENIL; SEGÚN NOMBRAMIENTO No. CNA-EM-648-2023</t>
  </si>
  <si>
    <t>VIÁTICOS POR COMISIÓN A CHICHICASTENANGO, QUICHÉ; SOLOLÁ, SOLOLÁ EL (LOS) DIA (S) 7  DE JULIO DEL 2023 CON EL OBJETIVO DE REALIZAR BÚSQUEDA Y ORIENTACIÓN A PROGENITORA POR ORDEN DE JUEZ, TOMA DE MUESTRA DE ADN E IMPRESIONES PALMARES Y PLANTARES A NNA EXPEDIENTE CNA-FB-115-2023; SEGÚN NOMBRAMIENTO No. CNA-EM-633-2023</t>
  </si>
  <si>
    <t>VIÁTICOS POR COMISIÓN A SANTIAGO ATITLÁN, SOLOLÁ; MALACATÁN, SAN PABLO, SAN MARCOS EL (LOS) DIA (S) 12 AL 14  DE JULIO DEL 2023 CON EL OBJETIVO DE REALIZAR BÚSQUEDA Y ORIENTACIÓN A PROGENITORES POR ORDEN DE JUEZ; TOMA DE MUESTRAS DE ADN E IMPRESIONES PALMARES Y PLANTARES DE NNA EXPEDIENTE CNA-FB-123-2023; BÚSQUEDA Y ORIENTACIÓN A PROGENITOR POR ORDEN DE JUEZ EXPEDIENTE CNA-FB-116-2023; ACERCAMIENTO A JUZGADO DE PRIMERA INSTANCIA DE LA NIÑEZ Y ADOLESCENCIA DE MALACATÁN, SAN MARCOS; SEGÚN NOMBRAMIENTO No. CNA-EM-676-2023</t>
  </si>
  <si>
    <t>VIÁTICOS POR COMISIÓN A EL ASINTAL, RETALHULEU EL (LOS) DIA (S) 13 AL 14  DE JULIO DEL 2023 CON EL OBJETIVO DE REALIZAR SUPERVISIÓN AL HOGAR ESPECIALIZADO PARA NIÑEZ Y ADOLESCENCIA VÍCTIMAS DE VIOLENCIA SEXUAL, EXPLOTACIÓN Y TRATA DE PERSONAS; SEGÚN NOMBRAMIENTO No. CNA-EM-647-2023</t>
  </si>
  <si>
    <t>VIÁTICOS POR COMISIÓN A EL ASINTAL, RETALHULEU EL (LOS) DIA (S) 13 AL 14  DE JULIO DEL 2023 CON EL OBJETIVO DE REALIZAR SUPERVISIÓN AL HOGAR ESPECIALIZADO PARA NIÑEZ Y ADOLESCENCIA VÍCTIMAS DE VIOLENCIA SEXUAL, EXPLOTACIÓN Y TRATA DE PERSONAS. LAS PROFESIONALES SE MOVILIZARÁN POR SUS PROPIOS MEDIOS; SEGÚN NOMBRAMIENTO No. CNA-EM-646-2023</t>
  </si>
  <si>
    <t>VIÁTICOS POR COMISIÓN A SANTA LUCÍA COTZUMALGUAPA, ESCUINTLA; EL ASINTAL, RETALHUELU EL (LOS) DIA (S) 6 AL 7  DE JULIO DEL 2023 CON EL OBJETIVO DE REALIZAR ORIENTACIÓN A PROGENITORES POR ORDEN DE JUEZ SEGÚN EXPEDIENTE CNA-FB-106-2023, CNA-FB-100-2023, CNA-FB-128-2023; SEGÚN NOMBRAMIENTO No. CNA-SUFB-271-2023</t>
  </si>
  <si>
    <t>VIÁTICOS POR COMISIÓN A PUERTO SAN JOSÉ, ESCUINTLA EL (LOS) DIA (S) 11  DE JULIO DEL 2023 CON EL OBJETIVO DE REALIZAR BÚSQUEDA PARA ORIENTACIÓN DE PROGENITORA, EXPEDIENTE CNA-FB-066-2020; SEGÚN NOMBRAMIENTO No. CNA-SUFB-283-2023</t>
  </si>
  <si>
    <t>VIÁTICOS POR COMISIÓN A QUETZALTENANGO, QUETZALTENANGO EL (LOS) DIA (S) 10  DE JULIO DEL 2023 CON EL OBJETIVO DE TRANSPORTAR A PERSONAL DE LA SUBCOORDINACIÓN DE ATENCIÓN AL NIÑO PARA REALIZAR INICIO DE CONVIVENCIA DE LOS NNA CON EXPEDIENTE CNA-DA-056-2022; SEGÚN NOMBRAMIENTO No. CNA-SGYT-656-2023</t>
  </si>
  <si>
    <t>VIÁTICOS POR COMISIÓN A SOLOLÁ, SOLOLÁ EL (LOS) DIA (S) 11  DE JULIO DEL 2023 CON EL OBJETIVO DE REALIZAR REEVALUACIÓN DEL NIÑO CON EXPEDIENTE CNA-DA-108-2022; SEGÚN NOMBRAMIENTO No. CNA-EM-680-2023</t>
  </si>
  <si>
    <t>VIÁTICOS POR COMISIÓN A SAN PEDRO LA LAGUNA, SOLOLÁ EL (LOS) DIA (S) 11  DE JULIO DEL 2023 CON EL OBJETIVO DE TRANSPORTAR A PERSONAL DE LA SUBCOORDINACIÓN DE ATENCIÓN Y APOYO A LA FAMILIA ADOPTIVA Y EL NIÑO ADOPTADO PARA REALIZAR EVALUACIÓN PSICOSOCIAL A SOLICITANTE DE ADOPCIÓN CON EXPEDIENTE CNA-AN-072-2023; SEGÚN NOMBRAMIENTO No. CNA-SGYT-665-2023</t>
  </si>
  <si>
    <t>VIÁTICOS POR COMISIÓN A PALÍN, ESCUINTLA, ESCUINTLA EL (LOS) DIA (S) 12  DE JULIO DEL 2023 CON EL OBJETIVO DE REALIZAR BÚSQUEDA PARA REALIZAR ORIENTACIÓN A PADRES BIOLÓGICOS, EXPEDIENTE CNA-FB-111-2023, CNA-FB-014-2023, CNA-FB-132-2023; SEGÚN NOMBRAMIENTO No. CNA-SUFB-287-2023</t>
  </si>
  <si>
    <t>VIÁTICOS POR COMISIÓN A GUASTATOYA, EL PROGESO EL (LOS) DIA (S) 13  DE JULIO DEL 2023 CON EL OBJETIVO DE REALIZAR EVALUACIÓN DE CONVIVENCIA DE NNA CON EXPEDIENTE CNA-DA-040-2023; SEGÚN NOMBRAMIENTO No. CNA-EM-662-2023</t>
  </si>
  <si>
    <t>VIÁTICOS POR COMISIÓN A GUASTATOYA, EL PROGESO EL (LOS) DIA (S) 13  DE JULIO DEL 2023 CON EL OBJETIVO DE TRANSPORTAR A PERSONAL DE LA SUBCOORDINACIÓN DE ATENCIÓN AL NIÑO PARA REALIZAR EVALUACIÓN DE CONVIVENCIA DE NNA CON EXPEDIENTE CNA-DA-040-2023; SEGÚN NOMBRAMIENTO No. CNA-SGYT-671-2023</t>
  </si>
  <si>
    <t>VIÁTICOS POR COMISIÓN A LA GOMERA, ESCUINTLA EL (LOS) DIA (S) 13  DE JULIO DEL 2023 CON EL OBJETIVO DE TRANSPORTAR A PERSONAL DE LA SUBCOORDINACIÓN DE ATENCIÓN Y APOYO A LA FAMILIA BIOLÓGICA PARA REALIZAR ORIENTACIÓN A PROGENITORES POR ORDEN DE JUEZ SEGÚN EXPEDIENTE CNA-FB-024-2023, CNA-FB-139-2023; SEGÚN NOMBRAMIENTO No. CNA-SGYT-670-2023</t>
  </si>
  <si>
    <t>ANA LUCRECIA  MORENO TIJERINO</t>
  </si>
  <si>
    <t>VIÁTICOS POR COMISIÓN A QUETZALTENANGO, QUETZALTENANGO EL (LOS) DIA (S) 5 AL 6  DE JULIO DEL 2023 CON EL OBJETIVO DE REALIZAR SUPERVISIÓN AL DEPARTAMENTO DE ATENCIÓN A NIÑEZ Y ADOLESCENCIA VÍCTIMAS DE VIOLENCIA SEXUAL CON ENFOQUE DE GÉNERO - HOGAR PÚBLICO SIN REGISTRO; SEGÚN NOMBRAMIENTO No. CNA-UACHP-279-2023</t>
  </si>
  <si>
    <t>VIÁTICOS POR COMISIÓN A SAN VICENTE PACAYA, ESCUINTLA EL (LOS) DIA (S) 10  DE JULIO DEL 2023 CON EL OBJETIVO DE REALIZAR BÚSQUEDA PARA ORIENTACIÓN A PROGENITORES, EXPEDIENTE CNA-FB-105-2023; SEGÚN NOMBRAMIENTO No. CNA-SUFB-280-2023</t>
  </si>
  <si>
    <t>VIÁTICOS POR COMISIÓN A SOLOLÁ, SOLOLÁ EL (LOS) DIA (S) 11  DE JULIO DEL 2023 CON EL OBJETIVO DE REALIZAR REEVALUACIÓN DEL NIÑO CON EXPEDIENTE CNA-DA-108-2022; SEGÚN NOMBRAMIENTO No. CNA-EM-679-2023</t>
  </si>
  <si>
    <t>VIÁTICOS POR COMISIÓN A SAN PEDRO LA LAGUNA, SOLOLÁ EL (LOS) DIA (S) 11  DE JULIO DEL 2023 CON EL OBJETIVO DE REALIZAR EVALUACIÓN PSICOSOCIAL A SOLICITANTE DE ADOPCIÓN CON EXPEDIENTE CNA-AN-072-2023; SEGÚN NOMBRAMIENTO No. CNA-UFA-283-2023</t>
  </si>
  <si>
    <t>VIÁTICOS POR COMISIÓN A CHIMALTENANGO, CHIMALTENANGO EL (LOS) DIA (S) 14  DE JULIO DEL 2023 CON EL OBJETIVO DE REALIZAR EVALUACIÓN DE CONVIVENCIA DE NNA CON EXPEDIENTE CNA-DA-042-2023; SEGÚN NOMBRAMIENTO No. CNA-EM-664-2023</t>
  </si>
  <si>
    <t>VIÁTICOS POR COMISIÓN A GUASTATOYA, EL PROGESO EL (LOS) DIA (S) 13  DE JULIO DEL 2023 CON EL OBJETIVO DE REALIZAR EVALUACIÓN DE CONVIVENCIA DE NNA CON EXPEDIENTE CNA-DA-040-2023; SEGÚN NOMBRAMIENTO No. CNA-EM-661-2023</t>
  </si>
  <si>
    <t>VIÁTICOS POR COMISIÓN A CHIMALTENANGO, CHIMALTENANGO EL (LOS) DIA (S) 14  DE JULIO DEL 2023 CON EL OBJETIVO DE REALIZAR EVALUACIÓN DE CONVIVENCIA DE NNA CON EXPEDIENTE CNA-DA-042-2023; SEGÚN NOMBRAMIENTO No. CNA-EM-663-2023</t>
  </si>
  <si>
    <t>VIÁTICOS POR COMISIÓN A ZACAPA, ZACAPA EL (LOS) DIA (S) 13 AL 14  DE JULIO DEL 2023 CON EL OBJETIVO DE REALIZAR SUPERVISIÓN AL HOGAR DEPARTAMENTO DE PROTECCIÓN ESPECIAL DE PRIMERA INFANCIA - HOGAR PÚBLICO SIN REGISTRO; SEGÚN NOMBRAMIENTO No. CNA-UACHP-303-2023</t>
  </si>
  <si>
    <t>VIÁTICOS POR COMISIÓN A CHIMALTENANGO, CHIMALTENANGO EL (LOS) DIA (S) 14  DE JULIO DEL 2023 CON EL OBJETIVO DE REALIZAR EVALUACIÓN DE CONVIVENCIA DE NNA CON EXPEDIENTE CNA-DA-042-2023; SEGÚN NOMBRAMIENTO No. CNA-SGYT-674-2023</t>
  </si>
  <si>
    <t>VIÁTICOS POR COMISIÓN A LA GOMERA, ESCUINTLA EL (LOS) DIA (S) 17  DE JULIO DEL 2023 CON EL OBJETIVO DE TRANSPORTAR A PERSONAL DE LA SUBCOORDINACIÓN DE ATENCIÓN Y APOYO A LA FAMILIA BIOLÓGICA Y SERVICIOS TÉCNICOS / PROFESIONALES PARA REALIZAR BÚSQUEDA Y LOCALIZACIÓN PARA ORIENTACIÓN DE EXPEDIENTES CNA-FB-190-2022 Y CNA-FB-076-2023; SEGÚN NOMBRAMIENTO No. CNA-SGYT-680-2023</t>
  </si>
  <si>
    <t>VIÁTICOS POR COMISIÓN A SAN LUCAS SACATEPÉQUEZ, SAN BARTOLOMÉ MILPAS ALTAS, SACATEPÉQUEZ EL (LOS) DIA (S) 19  DE JULIO DEL 2023 CON EL OBJETIVO DE REALIZAR EVALUACIÓN DE LA NIÑA CON EXPEDIENTE CNA-DA-060-2023. Y REEVALUACIÓN DE LOS HERMANITOS CON EXPEDIENTE CNA-DA-038-2019; SEGÚN NOMBRAMIENTO No. CNA-EM-693-2023</t>
  </si>
  <si>
    <t>ANTICIPO DE VIÁTICOS POR COMISIÓN A SANTA EULALIA, HUEHUETENANGO EL (LOS) DIA (S) 26 AL 28  DE JULIO DEL 2023 CON EL OBJETIVO DE TRANSPORTAR A PERSONAL DE LA SUBCOORDINACIÓN DE ATENCIÓN AL NIÑO PARA REALIZAR EVALUACIÓN DE CONVIVENCIA DE NNA CON EXPEDIENTE CNA-DA-046-2020; SEGÚN NOMBRAMIENTO No. CNA-SGYT-697-2023</t>
  </si>
  <si>
    <t>ANTICIPO DE VIÁTICOS POR COMISIÓN A QUETZALTENANGO, QUETZALTENANGO EL (LOS) DIA (S) 25 AL 26  DE JULIO DEL 2023 CON EL OBJETIVO DE TRANSPORTAR A PERSONAL DE LA DIRECCIÓN GENERAL PARA ASISTIR A ENTREGA DE DONACIONES A MUJERES DEL CENTRO DE DETENCIÓN PREVENTIVA PARA MUJERES DE QUETZALTENANGO Y APOYO EN ABORDAJE A MADRES EN CONFLICTO CON SU MATERNIDAD DE ESE CENTRO; SEGÚN NOMBRAMIENTO No. CNA-SGYT-700-2023</t>
  </si>
  <si>
    <t>VIÁTICOS POR COMISIÓN A SOLOLÁ, SOLOLÁ EL (LOS) DIA (S) 11  DE JULIO DEL 2023 CON EL OBJETIVO DE REALIZAR REEVALUACIÓN DEL NIÑO CON EXPEDIENTE CNA-DA-108-2022; SEGÚN NOMBRAMIENTO No. CNA-EM-678-2023</t>
  </si>
  <si>
    <t>VIÁTICOS POR COMISIÓN A PUERTO SAN JOSÉ, ESCUINTLA EL (LOS) DIA (S) 11  DE JULIO DEL 2023 CON EL OBJETIVO DE TRANSPORTAR A PERSONAL DE LA SUBCOORDINACIÓN DE ATENCIÓN Y APOYO A LA FAMILIA BIOLÓGICA PARA REALIZAR BÚSQUEDA PARA ORIENTACIÓN DE PROGENITORA, EXPEDIENTE CNA-FB-066-2020; SEGÚN NOMBRAMIENTO No. CNA-SGYT-663-2023</t>
  </si>
  <si>
    <t>VIÁTICOS POR COMISIÓN A PALÍN, ESCUINTLA, ESCUINTLA EL (LOS) DIA (S) 12  DE JULIO DEL 2023 CON EL OBJETIVO DE REALIZAR BÚSQUEDA PARA REALIZAR ORIENTACIÓN A PADRES BIOLÓGICOS, EXPEDIENTE CNA-FB-111-2023, CNA-FB-014-2023, CNA-FB-132-2023; SEGÚN NOMBRAMIENTO No. CNA-SUFB-288-2023</t>
  </si>
  <si>
    <t>VIÁTICOS POR COMISIÓN A PALÍN, ESCUINTLA, ESCUINTLA EL (LOS) DIA (S) 12  DE JULIO DEL 2023 CON EL OBJETIVO DE REALIZAR BÚSQUEDA PARA REALIZAR ORIENTACIÓN A PADRES BIOLÓGICOS, EXPEDIENTE CNA-FB-111-2023, CNA-FB-014-2023, CNA-FB-132-2023; SEGÚN NOMBRAMIENTO No. CNA-SUFB-289-2023</t>
  </si>
  <si>
    <t>VIÁTICOS POR COMISIÓN A LA GOMERA, MASAGUA, ESCUINTLA EL (LOS) DIA (S) 13  DE JULIO DEL 2023 CON EL OBJETIVO DE REALIZAR ORIENTACIÓN A PROGENITORES POR ORDEN DE JUEZ SEGÚN EXPEDIENTE CNA-FB-024-2023, CNA-FB-139-2023; SEGÚN NOMBRAMIENTO No. CNA-SUFB-276-2023</t>
  </si>
  <si>
    <t>VIÁTICOS POR COMISIÓN A ZACAPA, ZACAPA EL (LOS) DIA (S) 13 AL 14  DE JULIO DEL 2023 CON EL OBJETIVO DE REALIZAR SUPERVISIÓN AL HOGAR DEPARTAMENTO DE PROTECCIÓN ESPECIAL DE PRIMERA INFANCIA - HOGAR PÚBLICO SIN REGISTRO; SEGÚN NOMBRAMIENTO No. CNA-UACHP-301-2023</t>
  </si>
  <si>
    <t>VIÁTICOS POR COMISIÓN A ZACAPA, ZACAPA EL (LOS) DIA (S) 13 AL 14  DE JULIO DEL 2023 CON EL OBJETIVO DE REALIZAR SUPERVISIÓN AL HOGAR DEPARTAMENTO DE PROTECCIÓN ESPECIAL DE PRIMERA INFANCIA - HOGAR PÚBLICO SIN REGISTRO; SEGÚN NOMBRAMIENTO No. CNA-UACHP-302-2023</t>
  </si>
  <si>
    <t>VIÁTICOS POR COMISIÓN A SANTIAGO SACATEPÉQUEZ, SACATEPÉQUEZ EL (LOS) DIA (S) 13  DE JULIO DEL 2023 CON EL OBJETIVO DE REALIZAR SEGUIMIENTO POST ADOPTIVO Y TALLER DE FORTALECIMIENTO POST ADOPTIVO DEL EXPEDIENTE CNA-DA-107-2021; EVALUACIÓN PSICOSOCIAL Y ASESORÍA A FAMILIA OPTANTE A LA ADOPCIÓN CON EXPEDIENTE CNA-AN-076-2023; SEGÚN NOMBRAMIENTO No. CNA-UFA-288-2023</t>
  </si>
  <si>
    <t>VIÁTICOS POR COMISIÓN A SAN LUCAS SACATEPÉQUEZ, SACATEPÉQUEZ EL (LOS) DIA (S) 13  DE JULIO DEL 2023 CON EL OBJETIVO DE REALIZAR PRIMER ENCUENTRO DE LA NIÑA CON ADOPTABILIDAD CNA-DA-022-2023; SEGÚN NOMBRAMIENTO No. CNA-EM-685-2023</t>
  </si>
  <si>
    <t>VIÁTICOS POR COMISIÓN A LA GOMERA, ESCUINTLA EL (LOS) DIA (S) 17  DE JULIO DEL 2023 CON EL OBJETIVO DE REALIZAR BÚSQUEDA Y LOCALIZACIÓN PARA ORIENTACIÓN DE EXPEDIENTES CNA-FB-190-2022 Y CNA-FB-076-2023; SEGÚN NOMBRAMIENTO No. CNA-SUFB-295-2023</t>
  </si>
  <si>
    <t>VIÁTICOS POR COMISIÓN A SAN LUCAS SACATEPÉQUEZ, SAN BARTOLOMÉ MILPAS ALTAS, SACATEPÉQUEZ EL (LOS) DIA (S) 19  DE JULIO DEL 2023 CON EL OBJETIVO DE REALIZAR EVALUACIÓN DE LA NIÑA CON EXPEDIENTE CNA-DA-060-2023. Y REEVALUACIÓN DE LOS HERMANITOS CON EXPEDIENTE CNA-DA-038-2019; SEGÚN NOMBRAMIENTO No. CNA-EM-695-2023</t>
  </si>
  <si>
    <t>VIÁTICOS POR COMISIÓN A SAN LUCAS SACATEPÉQUEZ, SAN BARTOLOMÉ MILPAS ALTAS, SACATEPÉQUEZ EL (LOS) DIA (S) 19  DE JULIO DEL 2023 CON EL OBJETIVO DE REALIZAR EVALUACIÓN DE LA NIÑA CON EXPEDIENTE CNA-DA-060-2023. Y REEVALUACIÓN DE LOS HERMANITOS CON EXPEDIENTE CNA-DA-038-2019; SEGÚN NOMBRAMIENTO No. CNA-EM-694-2023</t>
  </si>
  <si>
    <t>VIÁTICOS POR COMISIÓN A PUERTO BARRIOS, IZABAL EL (LOS) DIA (S) 19 AL 20  DE JULIO DEL 2023 CON EL OBJETIVO DE TRANSPORTAR A PERSONAL DE LA SUBCOORDINACIÓN DE ATENCIÓN AL NIÑO REALIZAR EVALUACIÓN DE CONVIVENCIA DEL NIÑO CON ADOPTABILIDAD CNA-DA-033-2023; SEGÚN NOMBRAMIENTO No. CNA-SGYT-683-2023</t>
  </si>
  <si>
    <t>VIÁTICOS POR COMISIÓN A MAZATENANGO, SUCHITEPÉQUEZ EL (LOS) DIA (S) 19 AL 20  DE JULIO DEL 2023 CON EL OBJETIVO DE TRANSPORTAR A PERSONAL DE DIRECCIÓN GENERAL PARA APOYAR Y ASISTIR A ENTREGA DE DONACIÓN A NIÑOS ACOMPAÑANTES DE SU MADRE PRIVADA DE LIBERTAD; SEGÚN NOMBRAMIENTO No. CNA-SGYT-687-2023</t>
  </si>
  <si>
    <t>VIÁTICOS POR COMISIÓN A CHIMALTENANGO, CHIMALTENANGO EL (LOS) DIA (S) 21  DE JULIO DEL 2023 CON EL OBJETIVO DE REALIZAR REEVALUACIÓN DEL NIÑO CON EXPEDIENTE CNA-DA-108-2021; SEGÚN NOMBRAMIENTO No. CNA-EM-697-2023</t>
  </si>
  <si>
    <t>VIÁTICOS POR COMISIÓN A SANTA LUCÍA UTATLÁN, SANTIAGO ATITLÁN, SOLOLÁ EL (LOS) DIA (S) 6 AL 7  DE JULIO DEL 2023 CON EL OBJETIVO DE REALIZAR EVALUACIÓN DE SEGUIMIENTO POST ADOPTIVO DE ACUERDO CON LOS EXPEDIENTES CNA-DA-043-2021, CNA-DA-023-2014 Y CNA-DA-059-2014 Y SU RESPECTIVO TALLER DE FORTALECIMIENTO; SEGÚN NOMBRAMIENTO No. CNA-UFA-259-2023</t>
  </si>
  <si>
    <t>VIÁTICOS POR COMISIÓN A SANTA LUCÍA UTATLÁN, SANTIAGO ATITLÁN, SOLOLÁ EL (LOS) DIA (S) 6 AL 7  DE JULIO DEL 2023 CON EL OBJETIVO DE REALIZAR EVALUACIÓN DE SEGUIMIENTO POST ADOPTIVO DE ACUERDO CON LOS EXPEDIENTES CNA-DA-043-2021, CNA-DA-023-2014 Y CNA-DA-059-2014 Y SU RESPECTIVO TALLER DE FORTALECIMIENTO; SEGÚN NOMBRAMIENTO No. CNA-UFA-260-2023</t>
  </si>
  <si>
    <t>VIÁTICOS POR COMISIÓN A SAN BENITO, PETÉN EL (LOS) DIA (S) 5 AL 7  DE JULIO DEL 2023 CON EL OBJETIVO DE TRANSPORTAR A PERSONAL DE LA SUBCOORDINACIÓN DE ATENCIÓN AL NIÑO PARA REALIZAR SEGUIMIENTO A LA CONVIVENCIA DE CNA-DA-121-2023; SEGÚN NOMBRAMIENTO No. CNA-SGYT-639-2023</t>
  </si>
  <si>
    <t>VIÁTICOS POR COMISIÓN A QUETZALTENANGO, QUETZALTENANGO EL (LOS) DIA (S) 5 AL 6  DE JULIO DEL 2023 CON EL OBJETIVO DE TRANSPORTAR A PERSONAL DE LA UNIDAD DE AUTORIZACIÓN Y CONTROL DE HOGARES DE PROTECCIÓN Y ORGANISMOS INTERNACIONALES PARA REALIZAR SUPERVISIÓN AL DEPARTAMENTO DE ATENCIÓN A LA NIÑEZ Y ADOLESCENCIA VÍCTIMAS DE VIOLENCIA SEXUAL CON ENFOQUE DE GÉNERO - HOGAR PÚBLICO SIN REGISTRO; SEGÚN NOMBRAMIENTO No. CNA-SGYT-642-2023</t>
  </si>
  <si>
    <t>VIÁTICOS POR COMISIÓN A SANTA LUCÍA COTZUMALGUAPA, ESCUINTLA; EL ASINTAL, RETALHUELU EL (LOS) DIA (S) 6 AL 7  DE JULIO DEL 2023 CON EL OBJETIVO DE TRANSPORTAR A PERSONAL DE LA SUBCOORDINACIÓN DE ATENCIÓN Y APOYO A LA FAMILIA BIOLÓGICA PARA REALIZAR ORIENTACIÓN A PROGENITORES POR ORDEN DE JUEZ SEGÚN EXPEDIENTES CNA-FB-106-2023, CNA-FB-100-2023, CNA-FB-128-2023; SEGÚN NOMBRAMIENTO No. CNA-SGYT-645-2023</t>
  </si>
  <si>
    <t>VIÁTICOS POR COMISIÓN A SANTA LUCÍA UTATLÁN, SANTIAGO ATITLÁN, SOLOLÁ EL (LOS) DIA (S) 6 AL 7  DE JULIO DEL 2023 CON EL OBJETIVO DE TRANSPORTAR A PERSONAL DE LA SUBCOORDINACIÓN DE ATENCIÓN Y APOYO A LA FAMILIA ADOPTIVA Y EL NIÑO ADOPTADO PARA REALIZAR EVALUACIÓN DE SEGUIMIENTO POST ADOPTIVO DE ACUERDO CON LOS EXPEDIENTES CNA-DA-043-2021, CNA-DA-023-2014 Y CNA-DA-059-2014 Y SU RESPECTIVO TALLER DE FORTALECIMIENTO; SEGÚN NOMBRAMIENTO No. CNA-SGYT-646-2023</t>
  </si>
  <si>
    <t>VIÁTICOS POR COMISIÓN A SANTA LUCÍA COTZUMALGUAPA, ESCUINTLA; EL ASINTAL, RETALHUELU EL (LOS) DIA (S) 6 AL 7  DE JULIO DEL 2023 CON EL OBJETIVO DE REALIZAR ORIENTACIÓN A PROGENITORES POR ORDEN DE JUEZ SEGÚN EXPEDIENTE CNA-FB-106-2023, CNA-FB-100-2023, CNA-FB-128-2023; SEGÚN NOMBRAMIENTO No. CNA-SUFB-272-2023</t>
  </si>
  <si>
    <t>VIÁTICOS POR COMISIÓN A SANTA LUCÍA COTZUMALGUAPA, ESCUINTLA; EL ASINTAL, RETALHUELU EL (LOS) DIA (S) 6 AL 7  DE JULIO DEL 2023 CON EL OBJETIVO DE REALIZAR ORIENTACIÓN A PROGENITORES POR ORDEN DE JUEZ SEGÚN EXPEDIENTE CNA-FB-106-2023, CNA-FB-100-2023, CNA-FB-128-2023; SEGÚN NOMBRAMIENTO No. CNA-SUFB-273-2023</t>
  </si>
  <si>
    <t>VIÁTICOS POR COMISIÓN A QUETZALTENANGO, QUETZALTENANGO; TOTONICAPÁN, TOTONICAPÁN; MAZATENANGO, SUCHITEPÉQUEZ; SANTIAGO ATITLÁN, SOLOLÁ EL (LOS) DIA (S) 9 AL 14  DE JULIO DEL 2023 CON EL OBJETIVO DE TRANSPORTAR A PERSONAL DE SERVICIOS TÉCNICOS / PROFESIONALES, PARA REALIZAR BÚSQUEDA Y ORIENTACIONES, EXPEDIENTES: CNA-FB-050-2023, CNA-FB-126-2023, CNA-FB-220-2023; CNA-FB-123 Y; TALLER SOBRE "PROGARMA DE PROGENITORES EN CONFLICTO CON SU PARENTALIDAD"; SEGÚN NOMBRAMIENTO No. CNA-SGYT-651-2023</t>
  </si>
  <si>
    <t>VIÁTICOS POR COMISIÓN A EL ESTOR, PUERTO BARRIOS, IZABAL; ESTANZUELA, ZACAPA; CHIQUIMULA, CHIQUIMULA EL (LOS) DIA (S) 11 AL 13  DE JULIO DEL 2023 CON EL OBJETIVO DE REALIZAR SEGUIMIENTO POST ADOPTIVO DE LOS EXPEDIENTES: CNA-DA-090-2016; CNA-DA-038-2021; CNA-DA-021-2019. EVALUACIÓN Y ASESORÍA PSICOSOCIAL DE LOS EXPEDIENTES CNA-AME-004-2023; CNA-AN-061-2023; SEGÚN NOMBRAMIENTO No. CNA-UFA-273-2023</t>
  </si>
  <si>
    <t>VIÁTICOS POR COMISIÓN A EL ESTOR, PUERTO BARRIOS, IZABAL; ESTANZUELA, ZACAPA; CHIQUIMULA, CHIQUIMULA EL (LOS) DIA (S) 11 AL 13  DE JULIO DEL 2023 CON EL OBJETIVO DE REALIZAR SEGUIMIENTO POST ADOPTIVO DE LOS EXPEDIENTES: CNA-DA-090-2016; CNA-DA-038-2021; CNA-DA-021-2019. EVALUACIÓN Y ASESORÍA PSICOSOCIAL DE LOS EXPEDIENTES CNA-AME-004-2023; CNA-AN-061-2023; SEGÚN NOMBRAMIENTO No. CNA-UFA-274-2023</t>
  </si>
  <si>
    <t>VIÁTICOS POR COMISIÓN A EL ESTOR, PUERTO BARRIOS, IZABAL; ESTANZUELA, ZACAPA; CHIQUIMULA, CHIQUIMULA EL (LOS) DIA (S) 11 AL 13  DE JULIO DEL 2023 CON EL OBJETIVO DE TRANSPORTAR A PERSONAL DE LA SUBCOORDINACIÓN DE ATENCIÓN Y APOYO A LA FAMILIA ADOPTIVA Y EL NIÑO ADOPTADO PARA REALIZAR SEGUIMIENTO POST ADOPTIVO DE LOS EXPEDIENTES: CNA-DA-090-2016; CNA-DA-038-2021; CNA-DA-021-2019. EVALUACIÓN Y ASESORÍA PSICOSOCIAL DE LOS EXPEDIENTES CNA-AME-004-2023; CNA-AN-061-2023; SEGÚN NOMBRAMIENTO No. CNA-SGYT-662-2023</t>
  </si>
  <si>
    <t>VIÁTICOS POR COMISIÓN A SOLOLÁ, SOLOLÁ EL (LOS) DIA (S) 11  DE JULIO DEL 2023 CON EL OBJETIVO DE TRANSPORTAR A PERSONAL DE LA SUBCOORDINACIÓN DE ATENCIÓN AL NIÑO PARA RALIZAR REEVALUACIÓN DEL NIÑO CON EXPEDIENTE CNA-DA-108-2022; SEGÚN NOMBRAMIENTO No. CNA-SGYT-666-2023</t>
  </si>
  <si>
    <t>VIÁTICOS POR COMISIÓN A QUETZALTENANGO, CANTEL, AL ESPERANZA, QUETZALTENANGO EL (LOS) DIA (S) 13 AL 14  DE JULIO DEL 2023 CON EL OBJETIVO DE REALIZAR EVALUACIÓN DE LA NIÑA CON EXPEDIENTE CNA-DA-056-2023; EVALUACIÓN DE CONVIVENCIA DEL ADOLESCENTE CON EXPEDIENTE CNA-DA-027-2011; REEVALUACIÓN DEL ADOLESCENTE CON EXPEDIENTE CNA-DA-025-2019; SEGÚN NOMBRAMIENTO No. CNA-EM-669-2023</t>
  </si>
  <si>
    <t>VIÁTICOS POR COMISIÓN A QUETZALTENANGO, CANTEL, AL ESPERANZA, QUETZALTENANGO EL (LOS) DIA (S) 13 AL 14  DE JULIO DEL 2023 CON EL OBJETIVO DE REALIZAR EVALUACIÓN DE LA NIÑA CON EXPEDIENTE CNA-DA-056-2023; EVALUACIÓN DE CONVIVENCIA DEL ADOLESCENTE CON EXPEDIENTE CNA-DA-027-2011; REEVALUACIÓN DEL ADOLESCENTE CON EXPEDIENTE CNA-DA-025-2019; SEGÚN NOMBRAMIENTO No. CNA-EM-667-2023</t>
  </si>
  <si>
    <t>VIÁTICOS POR COMISIÓN A QUETZALTENANGO, CANTEL, AL ESPERANZA, QUETZALTENANGO EL (LOS) DIA (S) 13 AL 14  DE JULIO DEL 2023 CON EL OBJETIVO DE REALIZAR EVALUACIÓN DE LA NIÑA CON EXPEDIENTE CNA-DA-056-2023; EVALUACIÓN DE CONVIVENCIA DEL ADOLESCENTE CON EXPEDIENTE CNA-DA-027-2011; REEVALUACIÓN DEL ADOLESCENTE CON EXPEDIENTE CNA-DA-025-2019; SEGÚN NOMBRAMIENTO No. CNA-EM-668-2023</t>
  </si>
  <si>
    <t>VIÁTICOS POR COMISIÓN A QUETZALTENANGO, CANTEL, AL ESPERANZA, QUETZALTENANGO EL (LOS) DIA (S) 13 AL 14  DE JULIO DEL 2023 CON EL OBJETIVO DE TRANSPORTAR A PERSONAL DE LA SUBCOORDINACIÓN DE ATENCIÓN  AL NIÑO PARA REALIZAR EVALUACIÓN DE LA NIÑA CON EXPEDIENTE CNA-DA-056-2023; EVALUACIÓN DE CONVIVENCIA DEL ADOLESCENTE CON EXPEDIENTE CNA-DA-027-2011; REEVALUACIÓN DEL ADOLESCENTE CON EXPEDIENTE CNA-DA-025-2019; SEGÚN NOMBRAMIENTO No. CNA-SGYT-672-2023</t>
  </si>
  <si>
    <t>VIÁTICOS POR COMISIÓN A ZACAPA, ZACAPA EL (LOS) DIA (S) 13 AL 14  DE JULIO DEL 2023 CON EL OBJETIVO DE TRANSPORTAR A PERSONAL DE LA UNIDAD DE AUTORIZACIÓN Y CONTROL DE HOGARES DE PROTECCIÓN Y ORGANISMOS INTERNACIONALES PARA REALIZAR SUPERVISIÓN AL HOGAR DEPARTAMENTO DE PROTECCIÓN ESPECIAL DE PRIMERA INFANCIA - HOGAR PÚBLICO SIN REGISTRO; SEGÚN NOMBRAMIENTO No. CNA-SGYT-673-2023</t>
  </si>
  <si>
    <t>VIÁTICOS POR COMISIÓN A PATZICÍA, CHIMALTENANGO, CHIMALTENANGO EL (LOS) DIA (S) 17  DE JULIO DEL 2023 CON EL OBJETIVO DE REALIZAR SEGUIMIENTO Y TALLER POST ADOPTIVO CON RESPECTO A LOS EXPEDIENTES: CNA-DA-007-2018 Y CNA-DA-021-2018; SEGÚN NOMBRAMIENTO No. CNA-UFA-292-2023</t>
  </si>
  <si>
    <t>VIÁTICOS POR COMISIÓN A NEBAJ, CHICHÉ, QUICHÉ; QUETZALTENANGO, QUETZALTENANGO EL (LOS) DIA (S) 17 AL 19  DE JULIO DEL 2023 CON EL OBJETIVO DE TRANSPORTAR A PERSONAL DE LA SUBCOORDINACIÓN DE ATENCIÓN Y APOYO A LA FAMILIA ADOPTIVA Y EL NIÑO ADOPTADO PARA REALIZAR SEGUIMIENTO Y TALLER POST ADOPTIVO DE LOS EXPEDIENTES CNA-DA-113-2014; CNA-DA-103-2015 Y REVALIDACIÓN Y ASESORÍA PSICOSOCIAL DE LOS EXPEDIENTES CNA-AN-127-2019; CNA-AN-044-2023; SEGÚN NOMBRAMIENTO No. CNA-SGYT-679-2023</t>
  </si>
  <si>
    <t>VIÁTICOS POR COMISIÓN A RABINAL, SANTA CRUZ EL CHOL, BAJA VERAPAZ EL (LOS) DIA (S) 17 AL 18  DE JULIO DEL 2023 CON EL OBJETIVO DE REALIZAR EVALUACIÓN Y ASESORÍA PSICOSOCIAL DE ACUERDO CON LOS EXPEDIENTES CNA-AN-071-2023. EVALUACIÓN DE SEGUIMIENTO POST ADOPTIVO DE ACUERDO CON LOS EXPEDIENTES CNA-DA-059-2020 Y CNA-DA-119-2021 Y SU RESPECTIVO TALLER DE FORTALECIMIENTO; SEGÚN NOMBRAMIENTO No. CNA-UFA-299-2023</t>
  </si>
  <si>
    <t>VIÁTICOS POR COMISIÓN A RABINAL, SANTA CRUZ EL CHOL, BAJA VERAPAZ EL (LOS) DIA (S) 17 AL 18  DE JULIO DEL 2023 CON EL OBJETIVO DE REALIZAR EVALUACIÓN Y ASESORÍA PSICOSOCIAL DE ACUERDO CON LOS EXPEDIENTES CNA-AN-071-2023. EVALUACIÓN DE SEGUIMIENTO POST ADOPTIVO DE ACUERDO CON LOS EXPEDIENTES CNA-DA-059-2020 Y CNA-DA-119-2021 Y SU RESPECTIVO TALLER DE FORTALECIMIENTO; SEGÚN NOMBRAMIENTO No. CNA-UFA-300-2023</t>
  </si>
  <si>
    <t>VIÁTICOS POR COMISIÓN A RABINAL, SANTA CRUZ EL CHOL, BAJA VERAPAZ EL (LOS) DIA (S) 17 AL 18  DE JULIO DEL 2023 CON EL OBJETIVO DE TRANSPORTAR A PERSONAL DE LA SUBCOORDINACIÓN DE ATENCIÓN Y APOYO A LA FAMILIA ADOPTIVA Y E NIÑO ADOPTADO PARA REALIZAR EVALUACIÓN Y ASESORÍA PSICOSOCIAL DE ACUERDO CON LOS EXPEDIENTES CNA-AN-071-2023. EVALUACIÓN DE SEGUIMIENTO POST ADOPTIVO DE ACUERDO CON LOS EXPEDIENTES CNA-DA-059-2020 Y CNA-DA-119-2021 Y SU RESPECTIVO TALLER DE FORTALECIMIENTO; SEGÚN NOMBRAMIENTO No. CNA-SGYT-678-2023</t>
  </si>
  <si>
    <t>VIÁTICOS POR COMISIÓN A MAZATENANGO, SUCHITEPÉQUEZ; SAN JUAN LA LAGUNA, SOLOLÁ EL (LOS) DIA (S) 19 AL 20  DE JULIO DEL 2023 CON EL OBJETIVO DE REALIZAR SEGUIMIENTO Y TALLER POST ADOPTIVO SEGÚN EXPEDIENTES CNA-DA-011-2013; CNA-DA-069-2020 Y EVALUACIÓN PSICOSOCIAL DEL EXPEDIENTE CNA-AN-077-2019; SEGÚN NOMBRAMIENTO No. CNA-UFA-302-2023</t>
  </si>
  <si>
    <t>VIÁTICOS POR COMISIÓN A PUERTO BARRIOS, IZABAL EL (LOS) DIA (S) 19 AL 20  DE JULIO DEL 2023 CON EL OBJETIVO DE REALIZAR EVALUACIÓN DE CONVIVENCIA DEL NIÑO CON ADOPTABILIDAD CNA-DA-033-2023; SEGÚN NOMBRAMIENTO No. CNA-EM-689-2023</t>
  </si>
  <si>
    <t>VIÁTICOS POR COMISIÓN A PUERTO BARRIOS, IZABAL EL (LOS) DIA (S) 19 AL 20  DE JULIO DEL 2023 CON EL OBJETIVO DE REALIZAR EVALUACIÓN DE CONVIVENCIA DEL NIÑO CON ADOPTABILIDAD CNA-DA-033-2023; SEGÚN NOMBRAMIENTO No. CNA-EM-690-2023</t>
  </si>
  <si>
    <t>VIÁTICOS POR COMISIÓN A MAZATENANGO, SUCHITEPÉQUEZ; SAN JUAN LA LAGUNA, SOLOLÁ EL (LOS) DIA (S) 19 AL 20  DE JULIO DEL 2023 CON EL OBJETIVO DE TRANSPORTAR A PERSONAL DE LA SUBCOORDINACIÓN DE ATENCIÓN Y APOYO A LA FAMILIA ADOPTIVA Y EL NIÑO ADOPTADO PARA REALIZAR SEGUIMIENTO Y TALLER POST ADOPTIVO SEGÚN EXPEDIENTES CNA-DA-011-2013; CNA-DA-069-2020 Y EVALUACIÓN PSICOSOCIAL DEL EXPEDIENTE CNA-AN-077-2019; SEGÚN NOMBRAMIENTO No. CNA-SGYT-685-2023</t>
  </si>
  <si>
    <t>VIÁTICOS POR COMISIÓN A SANTA LUCÍA MILPAS ALTAS, SACATEPÉQUEZ; PANAJACHEL, SOLOLÁ; PARRAMOS, CHIMALTENANGO EL (LOS) DIA (S) 20 AL 21  DE JULIO DEL 2023 CON EL OBJETIVO DE TRANSPORTAR A PERSONAL DE LA SUBCOORDINACIÓN DE ATENCIÓN Y APOYO A LA FAMILIA ADOPTIVA Y EL NIÑO ADOPTADO PARA REALIZAR SEGUIMIENTO POST ADOPTIVO A EXPEDIENTES: CNA-DA-049-2015 Y CNA-DA-110-2021, EVALUACIÓN PSICOSOCIAL A EXPEDIENTE CNA-AN-073-2023; SEGÚN NOMBRAMIENTO No. CNA-SGYT-688-2023</t>
  </si>
  <si>
    <t>RG-L 129</t>
  </si>
  <si>
    <t>OSCAR MANUEL AREVALO PÉREZ</t>
  </si>
  <si>
    <t>TALLER INFORMATIVO SOBRE EL PROGRAMA DE MADRES EN CONFLICTO CON SU PARENTALIDAD Y ORIENTACIÓN A PROGENITORA EN CONFLICTO CON SU PARENTALIDAD SEGÚN EXPEDIENTE CNA-FB-055-2023</t>
  </si>
  <si>
    <t>RG-L 130</t>
  </si>
  <si>
    <t>BÚSQUEDA PARA REALIZAR PROCESOS DE ORIENTACIÓN CORRESPONDIENTES A LOS EXPEDIENTES CNA-FB-104-2023 Y CNA-FB-101-2023</t>
  </si>
  <si>
    <t>RG-L 131</t>
  </si>
  <si>
    <t>BÚSQUEDA PARA ORIENTACIÓN, EXPEDIENTE CNA-FB-093-2023</t>
  </si>
  <si>
    <t>RG-L 134</t>
  </si>
  <si>
    <t>REALIZAR BÚSQUEDA Y LOCALIZACIÓN PARA ORIENTACIÓN SEGÚN EXPEDIENTES CNA-FB-190-2022 Y CNA-FB-076-2023</t>
  </si>
  <si>
    <t>RG-L 136</t>
  </si>
  <si>
    <t>REALIZAR BÚSQUEDA  PARA ORIENTACIÓN A PROGENITORAS SEGÚN EXPEDIENTES CNA-FB-012-2020 Y CNA-FB-153-2023</t>
  </si>
  <si>
    <t>Se incluye en el presente listado el reconocimiento de gastos por servicios prestado a personal contratado bajo el renglón presupuestario 029, correspondiente al mes de julio 2023</t>
  </si>
  <si>
    <t>Lcda. Cristina Clemencia Abadía Bolaños</t>
  </si>
  <si>
    <t>Vo.Bo. Lcda. Esmeralda Guadalupe Tinti Esquit</t>
  </si>
  <si>
    <t>Vo. Bo. Lcda. Esmeralda Guadalupe Tinti Esquit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</si>
</sst>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b/>
      <sz val="9"/>
      <name val="Arial"/>
      <family val="2"/>
    </font>
    <font>
      <b/>
      <sz val="9"/>
      <color theme="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91">
    <xf numFmtId="0" fontId="0" fillId="0" borderId="0"/>
    <xf numFmtId="0" fontId="15" fillId="0" borderId="0"/>
    <xf numFmtId="0" fontId="14" fillId="0" borderId="0"/>
    <xf numFmtId="168" fontId="17" fillId="0" borderId="0" applyFont="0" applyFill="0" applyBorder="0" applyAlignment="0" applyProtection="0"/>
    <xf numFmtId="9" fontId="17" fillId="0" borderId="0" applyFont="0" applyFill="0" applyBorder="0" applyAlignment="0" applyProtection="0"/>
    <xf numFmtId="0" fontId="14" fillId="0" borderId="0"/>
    <xf numFmtId="167" fontId="17" fillId="0" borderId="0" applyFont="0" applyFill="0" applyBorder="0" applyAlignment="0" applyProtection="0"/>
    <xf numFmtId="0" fontId="14" fillId="0" borderId="0"/>
    <xf numFmtId="0" fontId="14" fillId="0" borderId="0"/>
    <xf numFmtId="167" fontId="17" fillId="0" borderId="0" applyFont="0" applyFill="0" applyBorder="0" applyAlignment="0" applyProtection="0"/>
    <xf numFmtId="168"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9" fontId="1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6"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44"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86">
    <xf numFmtId="0" fontId="0" fillId="0" borderId="0" xfId="0"/>
    <xf numFmtId="0" fontId="2" fillId="0" borderId="0" xfId="0" applyFont="1" applyAlignment="1">
      <alignment vertical="center"/>
    </xf>
    <xf numFmtId="0" fontId="0" fillId="0" borderId="0" xfId="0" applyAlignment="1">
      <alignment wrapText="1"/>
    </xf>
    <xf numFmtId="165" fontId="0" fillId="0" borderId="0" xfId="0" applyNumberForma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65" fontId="0" fillId="0" borderId="0" xfId="0" applyNumberFormat="1" applyAlignment="1">
      <alignment vertical="center"/>
    </xf>
    <xf numFmtId="0" fontId="0" fillId="0" borderId="11" xfId="0" applyBorder="1"/>
    <xf numFmtId="165" fontId="0" fillId="0" borderId="12" xfId="0" applyNumberFormat="1" applyBorder="1" applyAlignment="1">
      <alignment vertical="center"/>
    </xf>
    <xf numFmtId="0" fontId="0" fillId="0" borderId="14" xfId="0" applyBorder="1"/>
    <xf numFmtId="0" fontId="0" fillId="0" borderId="13" xfId="0" applyBorder="1"/>
    <xf numFmtId="0" fontId="0" fillId="0" borderId="11" xfId="0" applyBorder="1" applyAlignment="1">
      <alignment wrapText="1"/>
    </xf>
    <xf numFmtId="165" fontId="0" fillId="0" borderId="15" xfId="0" applyNumberFormat="1" applyBorder="1" applyAlignment="1">
      <alignment vertical="center"/>
    </xf>
    <xf numFmtId="0" fontId="6" fillId="0" borderId="14" xfId="0" applyFont="1" applyBorder="1" applyAlignment="1">
      <alignment horizontal="left"/>
    </xf>
    <xf numFmtId="0" fontId="1" fillId="0" borderId="0" xfId="0" applyFont="1"/>
    <xf numFmtId="0" fontId="7" fillId="2" borderId="1" xfId="0" applyFont="1" applyFill="1" applyBorder="1" applyAlignment="1">
      <alignment vertical="center" wrapText="1"/>
    </xf>
    <xf numFmtId="4" fontId="7" fillId="2" borderId="1" xfId="0" applyNumberFormat="1" applyFont="1" applyFill="1" applyBorder="1" applyAlignment="1">
      <alignment horizontal="justify" vertical="center" wrapText="1"/>
    </xf>
    <xf numFmtId="14" fontId="7" fillId="2" borderId="4" xfId="0" applyNumberFormat="1" applyFont="1" applyFill="1" applyBorder="1" applyAlignment="1">
      <alignment horizontal="center" vertical="center"/>
    </xf>
    <xf numFmtId="0" fontId="7" fillId="2" borderId="7" xfId="0" applyFont="1" applyFill="1" applyBorder="1" applyAlignment="1">
      <alignment vertical="center" wrapText="1"/>
    </xf>
    <xf numFmtId="165" fontId="4" fillId="0" borderId="5" xfId="0" applyNumberFormat="1" applyFont="1" applyBorder="1" applyAlignment="1">
      <alignment vertical="center"/>
    </xf>
    <xf numFmtId="165" fontId="4" fillId="0" borderId="3" xfId="0" applyNumberFormat="1" applyFont="1" applyBorder="1" applyAlignment="1">
      <alignment vertical="center"/>
    </xf>
    <xf numFmtId="165" fontId="3" fillId="0" borderId="2" xfId="0" applyNumberFormat="1" applyFont="1" applyBorder="1" applyAlignment="1">
      <alignment horizontal="center" vertical="center" wrapText="1"/>
    </xf>
    <xf numFmtId="165" fontId="3" fillId="0" borderId="6" xfId="0" applyNumberFormat="1" applyFont="1" applyBorder="1" applyAlignment="1">
      <alignment vertical="center"/>
    </xf>
    <xf numFmtId="0" fontId="0" fillId="0" borderId="0" xfId="0" applyAlignment="1">
      <alignment horizontal="left" vertical="center" wrapText="1"/>
    </xf>
    <xf numFmtId="14" fontId="5" fillId="0" borderId="8" xfId="0" applyNumberFormat="1" applyFont="1" applyBorder="1" applyAlignment="1">
      <alignment horizontal="center" vertical="center"/>
    </xf>
    <xf numFmtId="4" fontId="5" fillId="0" borderId="7" xfId="0" applyNumberFormat="1" applyFont="1" applyBorder="1" applyAlignment="1">
      <alignment horizontal="center" vertical="center" wrapText="1"/>
    </xf>
    <xf numFmtId="0" fontId="8" fillId="2" borderId="0" xfId="0" applyFont="1" applyFill="1"/>
    <xf numFmtId="0" fontId="8" fillId="2" borderId="0" xfId="0" applyFont="1" applyFill="1" applyAlignment="1">
      <alignment horizontal="center"/>
    </xf>
    <xf numFmtId="166" fontId="9" fillId="2" borderId="0" xfId="0" applyNumberFormat="1" applyFont="1" applyFill="1" applyAlignment="1">
      <alignment horizontal="center" vertical="center"/>
    </xf>
    <xf numFmtId="0" fontId="10" fillId="2" borderId="0" xfId="0" applyFont="1" applyFill="1" applyAlignment="1">
      <alignment vertical="center"/>
    </xf>
    <xf numFmtId="0" fontId="11" fillId="2" borderId="0" xfId="0" applyFont="1" applyFill="1" applyAlignment="1">
      <alignment vertical="top"/>
    </xf>
    <xf numFmtId="0" fontId="12" fillId="2" borderId="0" xfId="0" applyFont="1" applyFill="1" applyAlignment="1">
      <alignment vertical="center"/>
    </xf>
    <xf numFmtId="0" fontId="9" fillId="2" borderId="0" xfId="0" applyFont="1" applyFill="1" applyAlignment="1">
      <alignment horizontal="center"/>
    </xf>
    <xf numFmtId="0" fontId="13" fillId="2" borderId="0" xfId="0" applyFont="1" applyFill="1" applyAlignment="1">
      <alignment horizontal="center" vertical="center"/>
    </xf>
    <xf numFmtId="0" fontId="8" fillId="2" borderId="0" xfId="0" applyFont="1" applyFill="1" applyAlignment="1">
      <alignment vertical="center"/>
    </xf>
    <xf numFmtId="165" fontId="1" fillId="0" borderId="0" xfId="0" applyNumberFormat="1" applyFont="1"/>
    <xf numFmtId="0" fontId="8" fillId="2" borderId="0" xfId="0" applyFont="1" applyFill="1" applyAlignment="1">
      <alignment horizontal="center" vertical="center"/>
    </xf>
    <xf numFmtId="0" fontId="0" fillId="0" borderId="14" xfId="0" applyBorder="1" applyAlignment="1">
      <alignment horizontal="left"/>
    </xf>
    <xf numFmtId="0" fontId="1" fillId="0" borderId="19" xfId="0" applyFont="1" applyBorder="1" applyAlignment="1">
      <alignment horizontal="center" vertical="center" wrapText="1"/>
    </xf>
    <xf numFmtId="4" fontId="7" fillId="2" borderId="21" xfId="0" applyNumberFormat="1" applyFont="1" applyFill="1" applyBorder="1" applyAlignment="1">
      <alignment horizontal="justify" vertical="center" wrapText="1"/>
    </xf>
    <xf numFmtId="165" fontId="4" fillId="0" borderId="22" xfId="0" applyNumberFormat="1" applyFont="1" applyBorder="1" applyAlignment="1">
      <alignment vertical="center"/>
    </xf>
    <xf numFmtId="0" fontId="18" fillId="0" borderId="0" xfId="0" applyFont="1"/>
    <xf numFmtId="14" fontId="7" fillId="2" borderId="20" xfId="0" applyNumberFormat="1" applyFont="1" applyFill="1" applyBorder="1" applyAlignment="1">
      <alignment horizontal="center" vertical="center"/>
    </xf>
    <xf numFmtId="0" fontId="7" fillId="2" borderId="23" xfId="0" applyFont="1" applyFill="1" applyBorder="1" applyAlignment="1">
      <alignment vertical="center" wrapText="1"/>
    </xf>
    <xf numFmtId="14" fontId="7" fillId="2" borderId="24" xfId="0" applyNumberFormat="1" applyFont="1" applyFill="1" applyBorder="1" applyAlignment="1">
      <alignment horizontal="center" vertical="center"/>
    </xf>
    <xf numFmtId="0" fontId="7" fillId="2" borderId="21" xfId="0" applyFont="1" applyFill="1" applyBorder="1" applyAlignment="1">
      <alignment vertical="center" wrapText="1"/>
    </xf>
    <xf numFmtId="0" fontId="21" fillId="0" borderId="2" xfId="0" applyFont="1" applyBorder="1" applyAlignment="1">
      <alignment horizontal="center"/>
    </xf>
    <xf numFmtId="14" fontId="5" fillId="0" borderId="25" xfId="0" applyNumberFormat="1" applyFont="1" applyBorder="1" applyAlignment="1">
      <alignment horizontal="center" vertical="center"/>
    </xf>
    <xf numFmtId="0" fontId="7" fillId="2" borderId="26" xfId="0" applyFont="1" applyFill="1" applyBorder="1" applyAlignment="1">
      <alignment vertical="center" wrapText="1"/>
    </xf>
    <xf numFmtId="4" fontId="5" fillId="0" borderId="27" xfId="0" applyNumberFormat="1" applyFont="1" applyBorder="1" applyAlignment="1">
      <alignment horizontal="center" vertical="center" wrapText="1"/>
    </xf>
    <xf numFmtId="165" fontId="3" fillId="0" borderId="28" xfId="0" applyNumberFormat="1" applyFont="1" applyBorder="1" applyAlignment="1">
      <alignment vertical="center"/>
    </xf>
    <xf numFmtId="4" fontId="20" fillId="2" borderId="23" xfId="0" applyNumberFormat="1" applyFont="1" applyFill="1" applyBorder="1" applyAlignment="1">
      <alignment horizontal="justify" vertical="center" wrapText="1"/>
    </xf>
    <xf numFmtId="165" fontId="3" fillId="0" borderId="3" xfId="0" applyNumberFormat="1" applyFont="1" applyBorder="1" applyAlignment="1">
      <alignment vertical="center"/>
    </xf>
    <xf numFmtId="14" fontId="7" fillId="2" borderId="8" xfId="0" applyNumberFormat="1" applyFont="1" applyFill="1" applyBorder="1" applyAlignment="1">
      <alignment horizontal="center" vertical="center"/>
    </xf>
    <xf numFmtId="4" fontId="20" fillId="2" borderId="7" xfId="0" applyNumberFormat="1" applyFont="1" applyFill="1" applyBorder="1" applyAlignment="1">
      <alignment horizontal="justify" vertical="center" wrapText="1"/>
    </xf>
    <xf numFmtId="14" fontId="7" fillId="2" borderId="29" xfId="0" applyNumberFormat="1" applyFont="1" applyFill="1" applyBorder="1" applyAlignment="1">
      <alignment horizontal="center" vertical="center"/>
    </xf>
    <xf numFmtId="0" fontId="7" fillId="2" borderId="30" xfId="0" applyFont="1" applyFill="1" applyBorder="1" applyAlignment="1">
      <alignment vertical="center" wrapText="1"/>
    </xf>
    <xf numFmtId="4" fontId="20" fillId="2" borderId="30" xfId="0" applyNumberFormat="1" applyFont="1" applyFill="1" applyBorder="1" applyAlignment="1">
      <alignment horizontal="justify" vertical="center" wrapText="1"/>
    </xf>
    <xf numFmtId="165" fontId="3" fillId="0" borderId="31" xfId="0" applyNumberFormat="1" applyFont="1" applyBorder="1" applyAlignment="1">
      <alignment vertical="center"/>
    </xf>
    <xf numFmtId="14" fontId="7" fillId="2" borderId="9" xfId="0" applyNumberFormat="1" applyFont="1" applyFill="1" applyBorder="1" applyAlignment="1">
      <alignment horizontal="center" vertical="center"/>
    </xf>
    <xf numFmtId="0" fontId="7" fillId="2" borderId="10" xfId="0" applyFont="1" applyFill="1" applyBorder="1" applyAlignment="1">
      <alignment vertical="center" wrapText="1"/>
    </xf>
    <xf numFmtId="165" fontId="4" fillId="0" borderId="38" xfId="0" applyNumberFormat="1" applyFont="1" applyBorder="1" applyAlignment="1">
      <alignment vertical="center"/>
    </xf>
    <xf numFmtId="165" fontId="4" fillId="0" borderId="39" xfId="0" applyNumberFormat="1" applyFont="1" applyBorder="1" applyAlignment="1">
      <alignment vertical="center"/>
    </xf>
    <xf numFmtId="165" fontId="4" fillId="0" borderId="40" xfId="0" applyNumberFormat="1" applyFont="1" applyBorder="1" applyAlignment="1">
      <alignment vertical="center"/>
    </xf>
    <xf numFmtId="0" fontId="22" fillId="2" borderId="32" xfId="0" applyFont="1" applyFill="1" applyBorder="1" applyAlignment="1">
      <alignment vertical="center" wrapText="1"/>
    </xf>
    <xf numFmtId="0" fontId="22" fillId="2" borderId="36" xfId="0" applyFont="1" applyFill="1" applyBorder="1" applyAlignment="1">
      <alignment vertical="center" wrapText="1"/>
    </xf>
    <xf numFmtId="0" fontId="22" fillId="2" borderId="37" xfId="0" applyFont="1" applyFill="1" applyBorder="1" applyAlignment="1">
      <alignment vertical="center" wrapText="1"/>
    </xf>
    <xf numFmtId="0" fontId="22" fillId="2" borderId="33" xfId="0" applyFont="1" applyFill="1" applyBorder="1" applyAlignment="1">
      <alignment vertical="center" wrapText="1"/>
    </xf>
    <xf numFmtId="0" fontId="22" fillId="2" borderId="34" xfId="0" applyFont="1" applyFill="1" applyBorder="1" applyAlignment="1">
      <alignment vertical="center" wrapText="1"/>
    </xf>
    <xf numFmtId="0" fontId="22" fillId="2" borderId="35" xfId="0" applyFont="1" applyFill="1" applyBorder="1" applyAlignment="1">
      <alignment vertical="center" wrapText="1"/>
    </xf>
    <xf numFmtId="0" fontId="8" fillId="2" borderId="0" xfId="0" applyFont="1" applyFill="1" applyAlignment="1">
      <alignment horizontal="center"/>
    </xf>
    <xf numFmtId="0" fontId="2" fillId="0" borderId="14"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center" vertical="top"/>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55700C47-14D6-47DA-8544-D3C0C6B3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0</xdr:row>
      <xdr:rowOff>107674</xdr:rowOff>
    </xdr:from>
    <xdr:to>
      <xdr:col>1</xdr:col>
      <xdr:colOff>495300</xdr:colOff>
      <xdr:row>4</xdr:row>
      <xdr:rowOff>161602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59357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6"/>
  <sheetViews>
    <sheetView tabSelected="1" view="pageBreakPreview" topLeftCell="A146" zoomScale="70" zoomScaleNormal="70" zoomScaleSheetLayoutView="70" zoomScalePageLayoutView="40" workbookViewId="0">
      <selection activeCell="A158" sqref="A158:C158"/>
    </sheetView>
  </sheetViews>
  <sheetFormatPr baseColWidth="10" defaultColWidth="9.140625" defaultRowHeight="15" x14ac:dyDescent="0.25"/>
  <cols>
    <col min="1" max="1" width="13.28515625" customWidth="1"/>
    <col min="2" max="2" width="33.28515625" style="2" customWidth="1"/>
    <col min="3" max="3" width="84.28515625" customWidth="1"/>
    <col min="4" max="4" width="16.140625" style="6" customWidth="1"/>
    <col min="5" max="5" width="13.5703125" bestFit="1" customWidth="1"/>
    <col min="6" max="6" width="14.42578125" bestFit="1" customWidth="1"/>
  </cols>
  <sheetData>
    <row r="1" spans="1:4" ht="15.75" x14ac:dyDescent="0.25">
      <c r="A1" s="77" t="s">
        <v>0</v>
      </c>
      <c r="B1" s="78"/>
      <c r="C1" s="78"/>
      <c r="D1" s="79"/>
    </row>
    <row r="2" spans="1:4" ht="15.75" x14ac:dyDescent="0.25">
      <c r="A2" s="74" t="s">
        <v>1</v>
      </c>
      <c r="B2" s="75"/>
      <c r="C2" s="75"/>
      <c r="D2" s="76"/>
    </row>
    <row r="3" spans="1:4" ht="15.75" x14ac:dyDescent="0.25">
      <c r="A3" s="74" t="s">
        <v>2</v>
      </c>
      <c r="B3" s="75"/>
      <c r="C3" s="75"/>
      <c r="D3" s="76"/>
    </row>
    <row r="4" spans="1:4" x14ac:dyDescent="0.25">
      <c r="A4" s="9"/>
      <c r="D4" s="8"/>
    </row>
    <row r="5" spans="1:4" x14ac:dyDescent="0.25">
      <c r="A5" s="9"/>
      <c r="D5" s="8"/>
    </row>
    <row r="6" spans="1:4" ht="15.75" x14ac:dyDescent="0.25">
      <c r="A6" s="13" t="s">
        <v>3</v>
      </c>
      <c r="D6" s="8"/>
    </row>
    <row r="7" spans="1:4" ht="15.75" x14ac:dyDescent="0.25">
      <c r="A7" s="13" t="s">
        <v>5</v>
      </c>
      <c r="D7" s="8"/>
    </row>
    <row r="8" spans="1:4" ht="15.75" x14ac:dyDescent="0.25">
      <c r="A8" s="13" t="s">
        <v>4</v>
      </c>
      <c r="D8" s="8"/>
    </row>
    <row r="9" spans="1:4" x14ac:dyDescent="0.25">
      <c r="A9" s="9"/>
      <c r="D9" s="8"/>
    </row>
    <row r="10" spans="1:4" ht="15.75" x14ac:dyDescent="0.25">
      <c r="A10" s="71" t="s">
        <v>14</v>
      </c>
      <c r="B10" s="72"/>
      <c r="C10" s="72"/>
      <c r="D10" s="73"/>
    </row>
    <row r="11" spans="1:4" ht="15.75" thickBot="1" x14ac:dyDescent="0.3">
      <c r="A11" s="9"/>
      <c r="D11" s="8"/>
    </row>
    <row r="12" spans="1:4" ht="46.5" customHeight="1" thickBot="1" x14ac:dyDescent="0.3">
      <c r="A12" s="5" t="s">
        <v>6</v>
      </c>
      <c r="B12" s="4" t="s">
        <v>7</v>
      </c>
      <c r="C12" s="5" t="s">
        <v>8</v>
      </c>
      <c r="D12" s="21" t="s">
        <v>10</v>
      </c>
    </row>
    <row r="13" spans="1:4" ht="48" x14ac:dyDescent="0.25">
      <c r="A13" s="17">
        <v>45111</v>
      </c>
      <c r="B13" s="15" t="s">
        <v>40</v>
      </c>
      <c r="C13" s="16" t="s">
        <v>67</v>
      </c>
      <c r="D13" s="20">
        <v>763.02</v>
      </c>
    </row>
    <row r="14" spans="1:4" ht="48" x14ac:dyDescent="0.25">
      <c r="A14" s="17">
        <v>45111</v>
      </c>
      <c r="B14" s="15" t="s">
        <v>35</v>
      </c>
      <c r="C14" s="16" t="s">
        <v>68</v>
      </c>
      <c r="D14" s="19">
        <v>93</v>
      </c>
    </row>
    <row r="15" spans="1:4" ht="36" x14ac:dyDescent="0.25">
      <c r="A15" s="17">
        <v>45111</v>
      </c>
      <c r="B15" s="15" t="s">
        <v>39</v>
      </c>
      <c r="C15" s="16" t="s">
        <v>69</v>
      </c>
      <c r="D15" s="19">
        <v>133</v>
      </c>
    </row>
    <row r="16" spans="1:4" ht="36" x14ac:dyDescent="0.25">
      <c r="A16" s="17">
        <v>45111</v>
      </c>
      <c r="B16" s="15" t="s">
        <v>39</v>
      </c>
      <c r="C16" s="16" t="s">
        <v>70</v>
      </c>
      <c r="D16" s="19">
        <v>44</v>
      </c>
    </row>
    <row r="17" spans="1:4" ht="60" x14ac:dyDescent="0.25">
      <c r="A17" s="17">
        <v>45111</v>
      </c>
      <c r="B17" s="15" t="s">
        <v>40</v>
      </c>
      <c r="C17" s="16" t="s">
        <v>71</v>
      </c>
      <c r="D17" s="19">
        <v>649.96</v>
      </c>
    </row>
    <row r="18" spans="1:4" ht="36" x14ac:dyDescent="0.25">
      <c r="A18" s="17">
        <v>45111</v>
      </c>
      <c r="B18" s="15" t="s">
        <v>39</v>
      </c>
      <c r="C18" s="16" t="s">
        <v>72</v>
      </c>
      <c r="D18" s="19">
        <v>144</v>
      </c>
    </row>
    <row r="19" spans="1:4" ht="36" x14ac:dyDescent="0.25">
      <c r="A19" s="17">
        <v>45111</v>
      </c>
      <c r="B19" s="15" t="s">
        <v>66</v>
      </c>
      <c r="C19" s="16" t="s">
        <v>73</v>
      </c>
      <c r="D19" s="20">
        <v>147</v>
      </c>
    </row>
    <row r="20" spans="1:4" ht="48" x14ac:dyDescent="0.25">
      <c r="A20" s="17">
        <v>45111</v>
      </c>
      <c r="B20" s="15" t="s">
        <v>42</v>
      </c>
      <c r="C20" s="16" t="s">
        <v>74</v>
      </c>
      <c r="D20" s="19">
        <v>109</v>
      </c>
    </row>
    <row r="21" spans="1:4" ht="72" x14ac:dyDescent="0.25">
      <c r="A21" s="17">
        <v>45111</v>
      </c>
      <c r="B21" s="15" t="s">
        <v>45</v>
      </c>
      <c r="C21" s="16" t="s">
        <v>75</v>
      </c>
      <c r="D21" s="19">
        <v>105</v>
      </c>
    </row>
    <row r="22" spans="1:4" ht="60" x14ac:dyDescent="0.25">
      <c r="A22" s="17">
        <v>45111</v>
      </c>
      <c r="B22" s="15" t="s">
        <v>26</v>
      </c>
      <c r="C22" s="16" t="s">
        <v>76</v>
      </c>
      <c r="D22" s="19">
        <v>111</v>
      </c>
    </row>
    <row r="23" spans="1:4" ht="48" x14ac:dyDescent="0.25">
      <c r="A23" s="44">
        <v>45111</v>
      </c>
      <c r="B23" s="45" t="s">
        <v>34</v>
      </c>
      <c r="C23" s="39" t="s">
        <v>77</v>
      </c>
      <c r="D23" s="40">
        <v>90</v>
      </c>
    </row>
    <row r="24" spans="1:4" ht="36" x14ac:dyDescent="0.25">
      <c r="A24" s="44">
        <v>45111</v>
      </c>
      <c r="B24" s="45" t="s">
        <v>34</v>
      </c>
      <c r="C24" s="39" t="s">
        <v>78</v>
      </c>
      <c r="D24" s="40">
        <v>134</v>
      </c>
    </row>
    <row r="25" spans="1:4" ht="60" x14ac:dyDescent="0.25">
      <c r="A25" s="44">
        <v>45111</v>
      </c>
      <c r="B25" s="45" t="s">
        <v>38</v>
      </c>
      <c r="C25" s="39" t="s">
        <v>79</v>
      </c>
      <c r="D25" s="40">
        <v>96</v>
      </c>
    </row>
    <row r="26" spans="1:4" ht="48" x14ac:dyDescent="0.25">
      <c r="A26" s="44">
        <v>45111</v>
      </c>
      <c r="B26" s="45" t="s">
        <v>49</v>
      </c>
      <c r="C26" s="39" t="s">
        <v>80</v>
      </c>
      <c r="D26" s="40">
        <v>69</v>
      </c>
    </row>
    <row r="27" spans="1:4" ht="60" x14ac:dyDescent="0.25">
      <c r="A27" s="44">
        <v>45111</v>
      </c>
      <c r="B27" s="45" t="s">
        <v>50</v>
      </c>
      <c r="C27" s="39" t="s">
        <v>161</v>
      </c>
      <c r="D27" s="40">
        <f>567-19</f>
        <v>548</v>
      </c>
    </row>
    <row r="28" spans="1:4" ht="15.75" thickBot="1" x14ac:dyDescent="0.3">
      <c r="A28" s="53"/>
      <c r="B28" s="18"/>
      <c r="C28" s="54" t="s">
        <v>11</v>
      </c>
      <c r="D28" s="22">
        <f>SUM(D13:D27)</f>
        <v>3235.98</v>
      </c>
    </row>
    <row r="29" spans="1:4" x14ac:dyDescent="0.25">
      <c r="A29" s="55"/>
      <c r="B29" s="56"/>
      <c r="C29" s="57" t="s">
        <v>9</v>
      </c>
      <c r="D29" s="58">
        <f>+D28</f>
        <v>3235.98</v>
      </c>
    </row>
    <row r="30" spans="1:4" ht="60" x14ac:dyDescent="0.25">
      <c r="A30" s="44">
        <v>45111</v>
      </c>
      <c r="B30" s="45" t="s">
        <v>51</v>
      </c>
      <c r="C30" s="39" t="s">
        <v>162</v>
      </c>
      <c r="D30" s="40">
        <f>567-14</f>
        <v>553</v>
      </c>
    </row>
    <row r="31" spans="1:4" ht="48" x14ac:dyDescent="0.25">
      <c r="A31" s="44">
        <v>45111</v>
      </c>
      <c r="B31" s="45" t="s">
        <v>64</v>
      </c>
      <c r="C31" s="39" t="s">
        <v>163</v>
      </c>
      <c r="D31" s="40">
        <f>1030-232</f>
        <v>798</v>
      </c>
    </row>
    <row r="32" spans="1:4" ht="72" x14ac:dyDescent="0.25">
      <c r="A32" s="44">
        <v>45111</v>
      </c>
      <c r="B32" s="45" t="s">
        <v>45</v>
      </c>
      <c r="C32" s="39" t="s">
        <v>164</v>
      </c>
      <c r="D32" s="40">
        <f>567-120.99</f>
        <v>446.01</v>
      </c>
    </row>
    <row r="33" spans="1:4" ht="60" x14ac:dyDescent="0.25">
      <c r="A33" s="44">
        <v>45111</v>
      </c>
      <c r="B33" s="45" t="s">
        <v>46</v>
      </c>
      <c r="C33" s="39" t="s">
        <v>165</v>
      </c>
      <c r="D33" s="40">
        <f>567-87</f>
        <v>480</v>
      </c>
    </row>
    <row r="34" spans="1:4" ht="72" x14ac:dyDescent="0.25">
      <c r="A34" s="44">
        <v>45111</v>
      </c>
      <c r="B34" s="45" t="s">
        <v>38</v>
      </c>
      <c r="C34" s="39" t="s">
        <v>166</v>
      </c>
      <c r="D34" s="40">
        <f>567-10</f>
        <v>557</v>
      </c>
    </row>
    <row r="35" spans="1:4" ht="48" x14ac:dyDescent="0.25">
      <c r="A35" s="44">
        <v>45112</v>
      </c>
      <c r="B35" s="45" t="s">
        <v>34</v>
      </c>
      <c r="C35" s="39" t="s">
        <v>167</v>
      </c>
      <c r="D35" s="40">
        <f>567-132</f>
        <v>435</v>
      </c>
    </row>
    <row r="36" spans="1:4" ht="48" x14ac:dyDescent="0.25">
      <c r="A36" s="44">
        <v>45112</v>
      </c>
      <c r="B36" s="45" t="s">
        <v>35</v>
      </c>
      <c r="C36" s="39" t="s">
        <v>168</v>
      </c>
      <c r="D36" s="40">
        <f>567-129</f>
        <v>438</v>
      </c>
    </row>
    <row r="37" spans="1:4" ht="72" x14ac:dyDescent="0.25">
      <c r="A37" s="17">
        <v>45114</v>
      </c>
      <c r="B37" s="15" t="s">
        <v>59</v>
      </c>
      <c r="C37" s="16" t="s">
        <v>81</v>
      </c>
      <c r="D37" s="19">
        <v>1156.03</v>
      </c>
    </row>
    <row r="38" spans="1:4" ht="60" x14ac:dyDescent="0.25">
      <c r="A38" s="44">
        <v>45114</v>
      </c>
      <c r="B38" s="45" t="s">
        <v>30</v>
      </c>
      <c r="C38" s="39" t="s">
        <v>82</v>
      </c>
      <c r="D38" s="40">
        <v>72</v>
      </c>
    </row>
    <row r="39" spans="1:4" ht="60" x14ac:dyDescent="0.25">
      <c r="A39" s="44">
        <v>45114</v>
      </c>
      <c r="B39" s="45" t="s">
        <v>31</v>
      </c>
      <c r="C39" s="39" t="s">
        <v>84</v>
      </c>
      <c r="D39" s="40">
        <v>61</v>
      </c>
    </row>
    <row r="40" spans="1:4" ht="72" x14ac:dyDescent="0.25">
      <c r="A40" s="17">
        <v>45114</v>
      </c>
      <c r="B40" s="15" t="s">
        <v>83</v>
      </c>
      <c r="C40" s="39" t="s">
        <v>85</v>
      </c>
      <c r="D40" s="40">
        <v>850.9</v>
      </c>
    </row>
    <row r="41" spans="1:4" ht="72" x14ac:dyDescent="0.25">
      <c r="A41" s="42">
        <v>45114</v>
      </c>
      <c r="B41" s="43" t="s">
        <v>32</v>
      </c>
      <c r="C41" s="16" t="s">
        <v>86</v>
      </c>
      <c r="D41" s="19">
        <v>853.9</v>
      </c>
    </row>
    <row r="42" spans="1:4" ht="15.75" thickBot="1" x14ac:dyDescent="0.3">
      <c r="A42" s="53"/>
      <c r="B42" s="18"/>
      <c r="C42" s="54" t="s">
        <v>11</v>
      </c>
      <c r="D42" s="22">
        <f>SUM(D29:D41)</f>
        <v>9936.82</v>
      </c>
    </row>
    <row r="43" spans="1:4" x14ac:dyDescent="0.25">
      <c r="A43" s="59"/>
      <c r="B43" s="60"/>
      <c r="C43" s="57" t="s">
        <v>9</v>
      </c>
      <c r="D43" s="58">
        <f>+D42</f>
        <v>9936.82</v>
      </c>
    </row>
    <row r="44" spans="1:4" s="14" customFormat="1" ht="60" x14ac:dyDescent="0.25">
      <c r="A44" s="42">
        <v>45114</v>
      </c>
      <c r="B44" s="43" t="s">
        <v>42</v>
      </c>
      <c r="C44" s="16" t="s">
        <v>87</v>
      </c>
      <c r="D44" s="19">
        <v>86.5</v>
      </c>
    </row>
    <row r="45" spans="1:4" s="14" customFormat="1" ht="36" x14ac:dyDescent="0.25">
      <c r="A45" s="42">
        <v>45114</v>
      </c>
      <c r="B45" s="43" t="s">
        <v>39</v>
      </c>
      <c r="C45" s="16" t="s">
        <v>88</v>
      </c>
      <c r="D45" s="19">
        <v>768</v>
      </c>
    </row>
    <row r="46" spans="1:4" s="14" customFormat="1" ht="36" x14ac:dyDescent="0.25">
      <c r="A46" s="42">
        <v>45114</v>
      </c>
      <c r="B46" s="43" t="s">
        <v>66</v>
      </c>
      <c r="C46" s="16" t="s">
        <v>89</v>
      </c>
      <c r="D46" s="19">
        <v>840</v>
      </c>
    </row>
    <row r="47" spans="1:4" s="14" customFormat="1" ht="48" x14ac:dyDescent="0.25">
      <c r="A47" s="42">
        <v>45114</v>
      </c>
      <c r="B47" s="43" t="s">
        <v>35</v>
      </c>
      <c r="C47" s="16" t="s">
        <v>90</v>
      </c>
      <c r="D47" s="19">
        <v>44</v>
      </c>
    </row>
    <row r="48" spans="1:4" s="14" customFormat="1" ht="36" x14ac:dyDescent="0.25">
      <c r="A48" s="42">
        <v>45114</v>
      </c>
      <c r="B48" s="43" t="s">
        <v>35</v>
      </c>
      <c r="C48" s="16" t="s">
        <v>91</v>
      </c>
      <c r="D48" s="19">
        <v>80</v>
      </c>
    </row>
    <row r="49" spans="1:4" s="14" customFormat="1" ht="60" x14ac:dyDescent="0.25">
      <c r="A49" s="42">
        <v>45114</v>
      </c>
      <c r="B49" s="43" t="s">
        <v>63</v>
      </c>
      <c r="C49" s="16" t="s">
        <v>92</v>
      </c>
      <c r="D49" s="19">
        <v>772</v>
      </c>
    </row>
    <row r="50" spans="1:4" s="14" customFormat="1" ht="36" x14ac:dyDescent="0.25">
      <c r="A50" s="42">
        <v>45114</v>
      </c>
      <c r="B50" s="43" t="s">
        <v>63</v>
      </c>
      <c r="C50" s="16" t="s">
        <v>93</v>
      </c>
      <c r="D50" s="19">
        <v>147</v>
      </c>
    </row>
    <row r="51" spans="1:4" s="14" customFormat="1" ht="48" x14ac:dyDescent="0.25">
      <c r="A51" s="42">
        <v>45114</v>
      </c>
      <c r="B51" s="43" t="s">
        <v>42</v>
      </c>
      <c r="C51" s="16" t="s">
        <v>94</v>
      </c>
      <c r="D51" s="19">
        <v>110</v>
      </c>
    </row>
    <row r="52" spans="1:4" s="14" customFormat="1" ht="48" x14ac:dyDescent="0.25">
      <c r="A52" s="42">
        <v>45114</v>
      </c>
      <c r="B52" s="43" t="s">
        <v>43</v>
      </c>
      <c r="C52" s="16" t="s">
        <v>95</v>
      </c>
      <c r="D52" s="19">
        <v>96</v>
      </c>
    </row>
    <row r="53" spans="1:4" s="14" customFormat="1" ht="48" x14ac:dyDescent="0.25">
      <c r="A53" s="42">
        <v>45114</v>
      </c>
      <c r="B53" s="43" t="s">
        <v>26</v>
      </c>
      <c r="C53" s="16" t="s">
        <v>96</v>
      </c>
      <c r="D53" s="19">
        <v>147</v>
      </c>
    </row>
    <row r="54" spans="1:4" s="14" customFormat="1" ht="72" x14ac:dyDescent="0.25">
      <c r="A54" s="42">
        <v>45114</v>
      </c>
      <c r="B54" s="43" t="s">
        <v>26</v>
      </c>
      <c r="C54" s="16" t="s">
        <v>97</v>
      </c>
      <c r="D54" s="19">
        <v>135</v>
      </c>
    </row>
    <row r="55" spans="1:4" s="14" customFormat="1" ht="84" x14ac:dyDescent="0.25">
      <c r="A55" s="42">
        <v>45114</v>
      </c>
      <c r="B55" s="43" t="s">
        <v>26</v>
      </c>
      <c r="C55" s="16" t="s">
        <v>169</v>
      </c>
      <c r="D55" s="19">
        <f>2100-148.2</f>
        <v>1951.8</v>
      </c>
    </row>
    <row r="56" spans="1:4" s="14" customFormat="1" ht="60" x14ac:dyDescent="0.25">
      <c r="A56" s="42">
        <v>45117</v>
      </c>
      <c r="B56" s="43" t="s">
        <v>57</v>
      </c>
      <c r="C56" s="16" t="s">
        <v>170</v>
      </c>
      <c r="D56" s="19">
        <f>987-178</f>
        <v>809</v>
      </c>
    </row>
    <row r="57" spans="1:4" s="14" customFormat="1" ht="60" x14ac:dyDescent="0.25">
      <c r="A57" s="42">
        <v>45117</v>
      </c>
      <c r="B57" s="43" t="s">
        <v>58</v>
      </c>
      <c r="C57" s="16" t="s">
        <v>171</v>
      </c>
      <c r="D57" s="19">
        <f>987-198</f>
        <v>789</v>
      </c>
    </row>
    <row r="58" spans="1:4" s="14" customFormat="1" ht="15.75" thickBot="1" x14ac:dyDescent="0.3">
      <c r="A58" s="53"/>
      <c r="B58" s="18"/>
      <c r="C58" s="54" t="s">
        <v>11</v>
      </c>
      <c r="D58" s="22">
        <f>SUM(D43:D57)</f>
        <v>16712.12</v>
      </c>
    </row>
    <row r="59" spans="1:4" s="14" customFormat="1" x14ac:dyDescent="0.25">
      <c r="A59" s="42"/>
      <c r="B59" s="43"/>
      <c r="C59" s="51" t="s">
        <v>9</v>
      </c>
      <c r="D59" s="52">
        <f>+D58</f>
        <v>16712.12</v>
      </c>
    </row>
    <row r="60" spans="1:4" s="14" customFormat="1" ht="84" x14ac:dyDescent="0.25">
      <c r="A60" s="42">
        <v>45117</v>
      </c>
      <c r="B60" s="43" t="s">
        <v>45</v>
      </c>
      <c r="C60" s="16" t="s">
        <v>172</v>
      </c>
      <c r="D60" s="19">
        <f>987-190</f>
        <v>797</v>
      </c>
    </row>
    <row r="61" spans="1:4" s="14" customFormat="1" ht="48" x14ac:dyDescent="0.25">
      <c r="A61" s="42">
        <v>45117</v>
      </c>
      <c r="B61" s="43" t="s">
        <v>36</v>
      </c>
      <c r="C61" s="16" t="s">
        <v>173</v>
      </c>
      <c r="D61" s="19">
        <f>147-38</f>
        <v>109</v>
      </c>
    </row>
    <row r="62" spans="1:4" s="14" customFormat="1" ht="60" x14ac:dyDescent="0.25">
      <c r="A62" s="42">
        <v>45119</v>
      </c>
      <c r="B62" s="43" t="s">
        <v>29</v>
      </c>
      <c r="C62" s="16" t="s">
        <v>174</v>
      </c>
      <c r="D62" s="19">
        <f>567-8</f>
        <v>559</v>
      </c>
    </row>
    <row r="63" spans="1:4" s="14" customFormat="1" ht="60" x14ac:dyDescent="0.25">
      <c r="A63" s="42">
        <v>45119</v>
      </c>
      <c r="B63" s="43" t="s">
        <v>54</v>
      </c>
      <c r="C63" s="16" t="s">
        <v>175</v>
      </c>
      <c r="D63" s="19">
        <f>567-50</f>
        <v>517</v>
      </c>
    </row>
    <row r="64" spans="1:4" s="14" customFormat="1" ht="60" x14ac:dyDescent="0.25">
      <c r="A64" s="42">
        <v>45119</v>
      </c>
      <c r="B64" s="43" t="s">
        <v>98</v>
      </c>
      <c r="C64" s="16" t="s">
        <v>176</v>
      </c>
      <c r="D64" s="19">
        <v>567</v>
      </c>
    </row>
    <row r="65" spans="1:4" s="14" customFormat="1" ht="72" x14ac:dyDescent="0.25">
      <c r="A65" s="42">
        <v>45119</v>
      </c>
      <c r="B65" s="43" t="s">
        <v>55</v>
      </c>
      <c r="C65" s="16" t="s">
        <v>177</v>
      </c>
      <c r="D65" s="19">
        <f>567-31</f>
        <v>536</v>
      </c>
    </row>
    <row r="66" spans="1:4" s="14" customFormat="1" ht="60" x14ac:dyDescent="0.25">
      <c r="A66" s="42">
        <v>45119</v>
      </c>
      <c r="B66" s="43" t="s">
        <v>46</v>
      </c>
      <c r="C66" s="16" t="s">
        <v>178</v>
      </c>
      <c r="D66" s="19">
        <f>483-116</f>
        <v>367</v>
      </c>
    </row>
    <row r="67" spans="1:4" s="14" customFormat="1" ht="36" x14ac:dyDescent="0.25">
      <c r="A67" s="42">
        <v>45121</v>
      </c>
      <c r="B67" s="43" t="s">
        <v>60</v>
      </c>
      <c r="C67" s="16" t="s">
        <v>99</v>
      </c>
      <c r="D67" s="19">
        <v>445</v>
      </c>
    </row>
    <row r="68" spans="1:4" s="14" customFormat="1" ht="36" x14ac:dyDescent="0.25">
      <c r="A68" s="42">
        <v>45121</v>
      </c>
      <c r="B68" s="43" t="s">
        <v>53</v>
      </c>
      <c r="C68" s="16" t="s">
        <v>100</v>
      </c>
      <c r="D68" s="19">
        <v>817</v>
      </c>
    </row>
    <row r="69" spans="1:4" s="14" customFormat="1" ht="36" x14ac:dyDescent="0.25">
      <c r="A69" s="42">
        <v>45121</v>
      </c>
      <c r="B69" s="43" t="s">
        <v>39</v>
      </c>
      <c r="C69" s="16" t="s">
        <v>101</v>
      </c>
      <c r="D69" s="19">
        <v>799</v>
      </c>
    </row>
    <row r="70" spans="1:4" s="14" customFormat="1" ht="48" x14ac:dyDescent="0.25">
      <c r="A70" s="42">
        <v>45121</v>
      </c>
      <c r="B70" s="43" t="s">
        <v>30</v>
      </c>
      <c r="C70" s="16" t="s">
        <v>102</v>
      </c>
      <c r="D70" s="19">
        <v>131</v>
      </c>
    </row>
    <row r="71" spans="1:4" s="14" customFormat="1" ht="48" x14ac:dyDescent="0.25">
      <c r="A71" s="42">
        <v>45121</v>
      </c>
      <c r="B71" s="43" t="s">
        <v>31</v>
      </c>
      <c r="C71" s="16" t="s">
        <v>103</v>
      </c>
      <c r="D71" s="19">
        <v>123</v>
      </c>
    </row>
    <row r="72" spans="1:4" s="14" customFormat="1" ht="36" x14ac:dyDescent="0.25">
      <c r="A72" s="42">
        <v>45121</v>
      </c>
      <c r="B72" s="43" t="s">
        <v>30</v>
      </c>
      <c r="C72" s="16" t="s">
        <v>104</v>
      </c>
      <c r="D72" s="19">
        <v>48</v>
      </c>
    </row>
    <row r="73" spans="1:4" s="14" customFormat="1" ht="36" x14ac:dyDescent="0.25">
      <c r="A73" s="42">
        <v>45121</v>
      </c>
      <c r="B73" s="43" t="s">
        <v>31</v>
      </c>
      <c r="C73" s="16" t="s">
        <v>105</v>
      </c>
      <c r="D73" s="19">
        <v>48</v>
      </c>
    </row>
    <row r="74" spans="1:4" s="14" customFormat="1" ht="15.75" thickBot="1" x14ac:dyDescent="0.3">
      <c r="A74" s="53"/>
      <c r="B74" s="18"/>
      <c r="C74" s="54" t="s">
        <v>11</v>
      </c>
      <c r="D74" s="22">
        <f>SUM(D59:D73)</f>
        <v>22575.119999999999</v>
      </c>
    </row>
    <row r="75" spans="1:4" s="14" customFormat="1" x14ac:dyDescent="0.25">
      <c r="A75" s="42"/>
      <c r="B75" s="43"/>
      <c r="C75" s="51" t="s">
        <v>9</v>
      </c>
      <c r="D75" s="52">
        <f>+D74</f>
        <v>22575.119999999999</v>
      </c>
    </row>
    <row r="76" spans="1:4" s="14" customFormat="1" ht="60" x14ac:dyDescent="0.25">
      <c r="A76" s="42">
        <v>45121</v>
      </c>
      <c r="B76" s="43" t="s">
        <v>26</v>
      </c>
      <c r="C76" s="16" t="s">
        <v>106</v>
      </c>
      <c r="D76" s="19">
        <v>738.01</v>
      </c>
    </row>
    <row r="77" spans="1:4" s="14" customFormat="1" ht="36" x14ac:dyDescent="0.25">
      <c r="A77" s="42">
        <v>45121</v>
      </c>
      <c r="B77" s="43" t="s">
        <v>30</v>
      </c>
      <c r="C77" s="16" t="s">
        <v>107</v>
      </c>
      <c r="D77" s="19">
        <v>104</v>
      </c>
    </row>
    <row r="78" spans="1:4" s="14" customFormat="1" ht="36" x14ac:dyDescent="0.25">
      <c r="A78" s="42">
        <v>45121</v>
      </c>
      <c r="B78" s="43" t="s">
        <v>31</v>
      </c>
      <c r="C78" s="16" t="s">
        <v>108</v>
      </c>
      <c r="D78" s="19">
        <v>98</v>
      </c>
    </row>
    <row r="79" spans="1:4" s="14" customFormat="1" ht="36" x14ac:dyDescent="0.25">
      <c r="A79" s="42">
        <v>45121</v>
      </c>
      <c r="B79" s="43" t="s">
        <v>62</v>
      </c>
      <c r="C79" s="16" t="s">
        <v>109</v>
      </c>
      <c r="D79" s="19">
        <v>135.69999999999999</v>
      </c>
    </row>
    <row r="80" spans="1:4" s="14" customFormat="1" ht="48" x14ac:dyDescent="0.25">
      <c r="A80" s="42">
        <v>45121</v>
      </c>
      <c r="B80" s="43" t="s">
        <v>56</v>
      </c>
      <c r="C80" s="16" t="s">
        <v>110</v>
      </c>
      <c r="D80" s="19">
        <v>147</v>
      </c>
    </row>
    <row r="81" spans="1:4" s="14" customFormat="1" ht="48" x14ac:dyDescent="0.25">
      <c r="A81" s="42">
        <v>45121</v>
      </c>
      <c r="B81" s="43" t="s">
        <v>52</v>
      </c>
      <c r="C81" s="16" t="s">
        <v>179</v>
      </c>
      <c r="D81" s="19">
        <f>147-32</f>
        <v>115</v>
      </c>
    </row>
    <row r="82" spans="1:4" s="14" customFormat="1" ht="60" x14ac:dyDescent="0.25">
      <c r="A82" s="42">
        <v>45121</v>
      </c>
      <c r="B82" s="43" t="s">
        <v>57</v>
      </c>
      <c r="C82" s="16" t="s">
        <v>111</v>
      </c>
      <c r="D82" s="19">
        <v>987</v>
      </c>
    </row>
    <row r="83" spans="1:4" s="14" customFormat="1" ht="60" x14ac:dyDescent="0.25">
      <c r="A83" s="42">
        <v>45121</v>
      </c>
      <c r="B83" s="43" t="s">
        <v>58</v>
      </c>
      <c r="C83" s="16" t="s">
        <v>112</v>
      </c>
      <c r="D83" s="19">
        <v>987</v>
      </c>
    </row>
    <row r="84" spans="1:4" s="14" customFormat="1" ht="72" x14ac:dyDescent="0.25">
      <c r="A84" s="42">
        <v>45121</v>
      </c>
      <c r="B84" s="43" t="s">
        <v>64</v>
      </c>
      <c r="C84" s="16" t="s">
        <v>180</v>
      </c>
      <c r="D84" s="19">
        <f>987-143.99</f>
        <v>843.01</v>
      </c>
    </row>
    <row r="85" spans="1:4" s="14" customFormat="1" ht="60" x14ac:dyDescent="0.25">
      <c r="A85" s="42">
        <v>45121</v>
      </c>
      <c r="B85" s="43" t="s">
        <v>50</v>
      </c>
      <c r="C85" s="16" t="s">
        <v>181</v>
      </c>
      <c r="D85" s="19">
        <f>567-148</f>
        <v>419</v>
      </c>
    </row>
    <row r="86" spans="1:4" s="14" customFormat="1" ht="60" x14ac:dyDescent="0.25">
      <c r="A86" s="42">
        <v>45121</v>
      </c>
      <c r="B86" s="43" t="s">
        <v>51</v>
      </c>
      <c r="C86" s="16" t="s">
        <v>182</v>
      </c>
      <c r="D86" s="19">
        <f>567-149</f>
        <v>418</v>
      </c>
    </row>
    <row r="87" spans="1:4" s="14" customFormat="1" ht="84" x14ac:dyDescent="0.25">
      <c r="A87" s="42">
        <v>45121</v>
      </c>
      <c r="B87" s="43" t="s">
        <v>55</v>
      </c>
      <c r="C87" s="16" t="s">
        <v>183</v>
      </c>
      <c r="D87" s="19">
        <f>567-108</f>
        <v>459</v>
      </c>
    </row>
    <row r="88" spans="1:4" s="14" customFormat="1" ht="72" x14ac:dyDescent="0.25">
      <c r="A88" s="42">
        <v>45121</v>
      </c>
      <c r="B88" s="43" t="s">
        <v>36</v>
      </c>
      <c r="C88" s="16" t="s">
        <v>113</v>
      </c>
      <c r="D88" s="19">
        <v>1827</v>
      </c>
    </row>
    <row r="89" spans="1:4" s="14" customFormat="1" ht="15.75" thickBot="1" x14ac:dyDescent="0.3">
      <c r="A89" s="53"/>
      <c r="B89" s="18"/>
      <c r="C89" s="54" t="s">
        <v>11</v>
      </c>
      <c r="D89" s="22">
        <f>SUM(D75:D88)</f>
        <v>29852.839999999997</v>
      </c>
    </row>
    <row r="90" spans="1:4" s="14" customFormat="1" x14ac:dyDescent="0.25">
      <c r="A90" s="42"/>
      <c r="B90" s="43"/>
      <c r="C90" s="51" t="s">
        <v>9</v>
      </c>
      <c r="D90" s="52">
        <f>+D89</f>
        <v>29852.839999999997</v>
      </c>
    </row>
    <row r="91" spans="1:4" s="14" customFormat="1" ht="48" x14ac:dyDescent="0.25">
      <c r="A91" s="42">
        <v>45121</v>
      </c>
      <c r="B91" s="43" t="s">
        <v>34</v>
      </c>
      <c r="C91" s="16" t="s">
        <v>114</v>
      </c>
      <c r="D91" s="19">
        <f>1827-320</f>
        <v>1507</v>
      </c>
    </row>
    <row r="92" spans="1:4" s="14" customFormat="1" ht="48" x14ac:dyDescent="0.25">
      <c r="A92" s="42">
        <v>45121</v>
      </c>
      <c r="B92" s="43" t="s">
        <v>35</v>
      </c>
      <c r="C92" s="16" t="s">
        <v>115</v>
      </c>
      <c r="D92" s="19">
        <v>1827</v>
      </c>
    </row>
    <row r="93" spans="1:4" s="14" customFormat="1" ht="51.75" customHeight="1" x14ac:dyDescent="0.25">
      <c r="A93" s="42">
        <v>45125</v>
      </c>
      <c r="B93" s="43" t="s">
        <v>56</v>
      </c>
      <c r="C93" s="16" t="s">
        <v>116</v>
      </c>
      <c r="D93" s="19">
        <v>567</v>
      </c>
    </row>
    <row r="94" spans="1:4" s="14" customFormat="1" ht="45.75" customHeight="1" x14ac:dyDescent="0.25">
      <c r="A94" s="42">
        <v>45125</v>
      </c>
      <c r="B94" s="43" t="s">
        <v>52</v>
      </c>
      <c r="C94" s="16" t="s">
        <v>184</v>
      </c>
      <c r="D94" s="19">
        <f>567-45.9</f>
        <v>521.1</v>
      </c>
    </row>
    <row r="95" spans="1:4" s="14" customFormat="1" ht="36" x14ac:dyDescent="0.25">
      <c r="A95" s="42">
        <v>45125</v>
      </c>
      <c r="B95" s="43" t="s">
        <v>27</v>
      </c>
      <c r="C95" s="16" t="s">
        <v>185</v>
      </c>
      <c r="D95" s="19">
        <f>567-30</f>
        <v>537</v>
      </c>
    </row>
    <row r="96" spans="1:4" s="14" customFormat="1" ht="36" x14ac:dyDescent="0.25">
      <c r="A96" s="42">
        <v>45125</v>
      </c>
      <c r="B96" s="43" t="s">
        <v>37</v>
      </c>
      <c r="C96" s="16" t="s">
        <v>186</v>
      </c>
      <c r="D96" s="19">
        <f>567-30</f>
        <v>537</v>
      </c>
    </row>
    <row r="97" spans="1:4" s="14" customFormat="1" ht="72" x14ac:dyDescent="0.25">
      <c r="A97" s="42">
        <v>45125</v>
      </c>
      <c r="B97" s="43" t="s">
        <v>55</v>
      </c>
      <c r="C97" s="16" t="s">
        <v>187</v>
      </c>
      <c r="D97" s="19">
        <f>567-42.6</f>
        <v>524.4</v>
      </c>
    </row>
    <row r="98" spans="1:4" s="14" customFormat="1" ht="72" x14ac:dyDescent="0.25">
      <c r="A98" s="42">
        <v>45126</v>
      </c>
      <c r="B98" s="43" t="s">
        <v>46</v>
      </c>
      <c r="C98" s="16" t="s">
        <v>188</v>
      </c>
      <c r="D98" s="19">
        <f>567-163</f>
        <v>404</v>
      </c>
    </row>
    <row r="99" spans="1:4" s="14" customFormat="1" ht="60" x14ac:dyDescent="0.25">
      <c r="A99" s="42">
        <v>45127</v>
      </c>
      <c r="B99" s="43" t="s">
        <v>98</v>
      </c>
      <c r="C99" s="16" t="s">
        <v>117</v>
      </c>
      <c r="D99" s="19">
        <v>7.99</v>
      </c>
    </row>
    <row r="100" spans="1:4" s="14" customFormat="1" ht="36" x14ac:dyDescent="0.25">
      <c r="A100" s="42">
        <v>45128</v>
      </c>
      <c r="B100" s="43" t="s">
        <v>61</v>
      </c>
      <c r="C100" s="16" t="s">
        <v>118</v>
      </c>
      <c r="D100" s="19">
        <v>450</v>
      </c>
    </row>
    <row r="101" spans="1:4" s="14" customFormat="1" ht="48" x14ac:dyDescent="0.25">
      <c r="A101" s="42">
        <v>45128</v>
      </c>
      <c r="B101" s="43" t="s">
        <v>40</v>
      </c>
      <c r="C101" s="16" t="s">
        <v>119</v>
      </c>
      <c r="D101" s="19">
        <v>651.84</v>
      </c>
    </row>
    <row r="102" spans="1:4" s="14" customFormat="1" ht="84" x14ac:dyDescent="0.25">
      <c r="A102" s="42">
        <v>45128</v>
      </c>
      <c r="B102" s="43" t="s">
        <v>41</v>
      </c>
      <c r="C102" s="16" t="s">
        <v>120</v>
      </c>
      <c r="D102" s="19">
        <v>656</v>
      </c>
    </row>
    <row r="103" spans="1:4" s="14" customFormat="1" ht="48" x14ac:dyDescent="0.25">
      <c r="A103" s="42">
        <v>45128</v>
      </c>
      <c r="B103" s="43" t="s">
        <v>60</v>
      </c>
      <c r="C103" s="16" t="s">
        <v>121</v>
      </c>
      <c r="D103" s="19">
        <v>422</v>
      </c>
    </row>
    <row r="104" spans="1:4" s="14" customFormat="1" ht="60" x14ac:dyDescent="0.25">
      <c r="A104" s="42">
        <v>45128</v>
      </c>
      <c r="B104" s="43" t="s">
        <v>61</v>
      </c>
      <c r="C104" s="16" t="s">
        <v>122</v>
      </c>
      <c r="D104" s="19">
        <v>757</v>
      </c>
    </row>
    <row r="105" spans="1:4" s="14" customFormat="1" ht="15.75" thickBot="1" x14ac:dyDescent="0.3">
      <c r="A105" s="53"/>
      <c r="B105" s="18"/>
      <c r="C105" s="54" t="s">
        <v>11</v>
      </c>
      <c r="D105" s="22">
        <f>SUM(D90:D104)</f>
        <v>39222.169999999991</v>
      </c>
    </row>
    <row r="106" spans="1:4" s="14" customFormat="1" x14ac:dyDescent="0.25">
      <c r="A106" s="42"/>
      <c r="B106" s="43"/>
      <c r="C106" s="51" t="s">
        <v>9</v>
      </c>
      <c r="D106" s="52">
        <f>+D105</f>
        <v>39222.169999999991</v>
      </c>
    </row>
    <row r="107" spans="1:4" s="14" customFormat="1" ht="48" x14ac:dyDescent="0.25">
      <c r="A107" s="42">
        <v>45128</v>
      </c>
      <c r="B107" s="43" t="s">
        <v>44</v>
      </c>
      <c r="C107" s="16" t="s">
        <v>123</v>
      </c>
      <c r="D107" s="19">
        <v>485</v>
      </c>
    </row>
    <row r="108" spans="1:4" s="14" customFormat="1" ht="36" x14ac:dyDescent="0.25">
      <c r="A108" s="42">
        <v>45128</v>
      </c>
      <c r="B108" s="43" t="s">
        <v>44</v>
      </c>
      <c r="C108" s="16" t="s">
        <v>124</v>
      </c>
      <c r="D108" s="19">
        <v>116</v>
      </c>
    </row>
    <row r="109" spans="1:4" s="14" customFormat="1" ht="48" x14ac:dyDescent="0.25">
      <c r="A109" s="42">
        <v>45128</v>
      </c>
      <c r="B109" s="43" t="s">
        <v>38</v>
      </c>
      <c r="C109" s="16" t="s">
        <v>125</v>
      </c>
      <c r="D109" s="19">
        <v>123</v>
      </c>
    </row>
    <row r="110" spans="1:4" s="14" customFormat="1" ht="36" x14ac:dyDescent="0.25">
      <c r="A110" s="42">
        <v>45128</v>
      </c>
      <c r="B110" s="43" t="s">
        <v>37</v>
      </c>
      <c r="C110" s="16" t="s">
        <v>126</v>
      </c>
      <c r="D110" s="19">
        <v>147</v>
      </c>
    </row>
    <row r="111" spans="1:4" s="14" customFormat="1" ht="60" x14ac:dyDescent="0.25">
      <c r="A111" s="42">
        <v>45128</v>
      </c>
      <c r="B111" s="43" t="s">
        <v>38</v>
      </c>
      <c r="C111" s="16" t="s">
        <v>127</v>
      </c>
      <c r="D111" s="19">
        <v>128</v>
      </c>
    </row>
    <row r="112" spans="1:4" s="14" customFormat="1" ht="48" x14ac:dyDescent="0.25">
      <c r="A112" s="42">
        <v>45128</v>
      </c>
      <c r="B112" s="43" t="s">
        <v>44</v>
      </c>
      <c r="C112" s="16" t="s">
        <v>128</v>
      </c>
      <c r="D112" s="19">
        <v>124</v>
      </c>
    </row>
    <row r="113" spans="1:4" s="14" customFormat="1" ht="36" x14ac:dyDescent="0.25">
      <c r="A113" s="42">
        <v>45128</v>
      </c>
      <c r="B113" s="43" t="s">
        <v>53</v>
      </c>
      <c r="C113" s="16" t="s">
        <v>129</v>
      </c>
      <c r="D113" s="19">
        <v>130</v>
      </c>
    </row>
    <row r="114" spans="1:4" s="14" customFormat="1" ht="48" x14ac:dyDescent="0.25">
      <c r="A114" s="42">
        <v>45128</v>
      </c>
      <c r="B114" s="43" t="s">
        <v>49</v>
      </c>
      <c r="C114" s="39" t="s">
        <v>130</v>
      </c>
      <c r="D114" s="40">
        <v>130</v>
      </c>
    </row>
    <row r="115" spans="1:4" s="14" customFormat="1" ht="60" x14ac:dyDescent="0.25">
      <c r="A115" s="42">
        <v>45128</v>
      </c>
      <c r="B115" s="43" t="s">
        <v>38</v>
      </c>
      <c r="C115" s="39" t="s">
        <v>131</v>
      </c>
      <c r="D115" s="40">
        <v>107</v>
      </c>
    </row>
    <row r="116" spans="1:4" s="14" customFormat="1" ht="48" x14ac:dyDescent="0.25">
      <c r="A116" s="42">
        <v>45128</v>
      </c>
      <c r="B116" s="43" t="s">
        <v>28</v>
      </c>
      <c r="C116" s="16" t="s">
        <v>133</v>
      </c>
      <c r="D116" s="19">
        <v>432.01</v>
      </c>
    </row>
    <row r="117" spans="1:4" s="14" customFormat="1" ht="36" x14ac:dyDescent="0.25">
      <c r="A117" s="42">
        <v>45128</v>
      </c>
      <c r="B117" s="43" t="s">
        <v>44</v>
      </c>
      <c r="C117" s="16" t="s">
        <v>134</v>
      </c>
      <c r="D117" s="19">
        <v>60</v>
      </c>
    </row>
    <row r="118" spans="1:4" s="14" customFormat="1" ht="36" x14ac:dyDescent="0.25">
      <c r="A118" s="42">
        <v>45128</v>
      </c>
      <c r="B118" s="43" t="s">
        <v>132</v>
      </c>
      <c r="C118" s="16" t="s">
        <v>135</v>
      </c>
      <c r="D118" s="19">
        <v>100</v>
      </c>
    </row>
    <row r="119" spans="1:4" s="14" customFormat="1" ht="36" x14ac:dyDescent="0.25">
      <c r="A119" s="42">
        <v>45128</v>
      </c>
      <c r="B119" s="43" t="s">
        <v>59</v>
      </c>
      <c r="C119" s="16" t="s">
        <v>136</v>
      </c>
      <c r="D119" s="19">
        <v>128</v>
      </c>
    </row>
    <row r="120" spans="1:4" s="14" customFormat="1" ht="36" x14ac:dyDescent="0.25">
      <c r="A120" s="42">
        <v>45128</v>
      </c>
      <c r="B120" s="43" t="s">
        <v>53</v>
      </c>
      <c r="C120" s="16" t="s">
        <v>137</v>
      </c>
      <c r="D120" s="19">
        <v>79</v>
      </c>
    </row>
    <row r="121" spans="1:4" s="14" customFormat="1" ht="36" x14ac:dyDescent="0.25">
      <c r="A121" s="42">
        <v>45128</v>
      </c>
      <c r="B121" s="43" t="s">
        <v>63</v>
      </c>
      <c r="C121" s="16" t="s">
        <v>138</v>
      </c>
      <c r="D121" s="19">
        <v>125</v>
      </c>
    </row>
    <row r="122" spans="1:4" s="14" customFormat="1" ht="36" x14ac:dyDescent="0.25">
      <c r="A122" s="42">
        <v>45128</v>
      </c>
      <c r="B122" s="43" t="s">
        <v>63</v>
      </c>
      <c r="C122" s="16" t="s">
        <v>139</v>
      </c>
      <c r="D122" s="19">
        <v>84</v>
      </c>
    </row>
    <row r="123" spans="1:4" s="14" customFormat="1" ht="48" x14ac:dyDescent="0.25">
      <c r="A123" s="42">
        <v>45128</v>
      </c>
      <c r="B123" s="43" t="s">
        <v>48</v>
      </c>
      <c r="C123" s="16" t="s">
        <v>140</v>
      </c>
      <c r="D123" s="19">
        <v>367</v>
      </c>
    </row>
    <row r="124" spans="1:4" s="14" customFormat="1" ht="15.75" thickBot="1" x14ac:dyDescent="0.3">
      <c r="A124" s="53"/>
      <c r="B124" s="18"/>
      <c r="C124" s="54" t="s">
        <v>11</v>
      </c>
      <c r="D124" s="22">
        <f>SUM(D106:D123)</f>
        <v>42087.179999999993</v>
      </c>
    </row>
    <row r="125" spans="1:4" s="14" customFormat="1" x14ac:dyDescent="0.25">
      <c r="A125" s="42"/>
      <c r="B125" s="43"/>
      <c r="C125" s="51" t="s">
        <v>9</v>
      </c>
      <c r="D125" s="52">
        <f>+D124</f>
        <v>42087.179999999993</v>
      </c>
    </row>
    <row r="126" spans="1:4" s="14" customFormat="1" ht="36" x14ac:dyDescent="0.25">
      <c r="A126" s="42">
        <v>45128</v>
      </c>
      <c r="B126" s="43" t="s">
        <v>49</v>
      </c>
      <c r="C126" s="16" t="s">
        <v>141</v>
      </c>
      <c r="D126" s="19">
        <v>74</v>
      </c>
    </row>
    <row r="127" spans="1:4" s="14" customFormat="1" ht="60" x14ac:dyDescent="0.25">
      <c r="A127" s="42">
        <v>45128</v>
      </c>
      <c r="B127" s="43" t="s">
        <v>46</v>
      </c>
      <c r="C127" s="16" t="s">
        <v>142</v>
      </c>
      <c r="D127" s="19">
        <v>103</v>
      </c>
    </row>
    <row r="128" spans="1:4" s="14" customFormat="1" ht="48" x14ac:dyDescent="0.25">
      <c r="A128" s="42">
        <v>45128</v>
      </c>
      <c r="B128" s="43" t="s">
        <v>98</v>
      </c>
      <c r="C128" s="16" t="s">
        <v>143</v>
      </c>
      <c r="D128" s="19">
        <v>128</v>
      </c>
    </row>
    <row r="129" spans="1:4" s="14" customFormat="1" ht="48" x14ac:dyDescent="0.25">
      <c r="A129" s="42">
        <v>45132</v>
      </c>
      <c r="B129" s="43" t="s">
        <v>38</v>
      </c>
      <c r="C129" s="16" t="s">
        <v>144</v>
      </c>
      <c r="D129" s="19">
        <v>987</v>
      </c>
    </row>
    <row r="130" spans="1:4" s="14" customFormat="1" ht="72" x14ac:dyDescent="0.25">
      <c r="A130" s="42">
        <v>45132</v>
      </c>
      <c r="B130" s="43" t="s">
        <v>36</v>
      </c>
      <c r="C130" s="16" t="s">
        <v>145</v>
      </c>
      <c r="D130" s="19">
        <v>420</v>
      </c>
    </row>
    <row r="131" spans="1:4" s="14" customFormat="1" ht="36" x14ac:dyDescent="0.25">
      <c r="A131" s="42">
        <v>45135</v>
      </c>
      <c r="B131" s="43" t="s">
        <v>27</v>
      </c>
      <c r="C131" s="16" t="s">
        <v>146</v>
      </c>
      <c r="D131" s="19">
        <v>147</v>
      </c>
    </row>
    <row r="132" spans="1:4" s="14" customFormat="1" ht="48" x14ac:dyDescent="0.25">
      <c r="A132" s="42">
        <v>45135</v>
      </c>
      <c r="B132" s="43" t="s">
        <v>55</v>
      </c>
      <c r="C132" s="16" t="s">
        <v>147</v>
      </c>
      <c r="D132" s="19">
        <v>112</v>
      </c>
    </row>
    <row r="133" spans="1:4" s="14" customFormat="1" ht="48" x14ac:dyDescent="0.25">
      <c r="A133" s="42">
        <v>45135</v>
      </c>
      <c r="B133" s="43" t="s">
        <v>42</v>
      </c>
      <c r="C133" s="16" t="s">
        <v>148</v>
      </c>
      <c r="D133" s="19">
        <v>124</v>
      </c>
    </row>
    <row r="134" spans="1:4" s="14" customFormat="1" ht="48" x14ac:dyDescent="0.25">
      <c r="A134" s="42">
        <v>45135</v>
      </c>
      <c r="B134" s="43" t="s">
        <v>43</v>
      </c>
      <c r="C134" s="16" t="s">
        <v>149</v>
      </c>
      <c r="D134" s="19">
        <v>133</v>
      </c>
    </row>
    <row r="135" spans="1:4" s="14" customFormat="1" ht="48" x14ac:dyDescent="0.25">
      <c r="A135" s="42">
        <v>45135</v>
      </c>
      <c r="B135" s="43" t="s">
        <v>44</v>
      </c>
      <c r="C135" s="16" t="s">
        <v>150</v>
      </c>
      <c r="D135" s="19">
        <v>108</v>
      </c>
    </row>
    <row r="136" spans="1:4" s="14" customFormat="1" ht="48" x14ac:dyDescent="0.25">
      <c r="A136" s="42">
        <v>45135</v>
      </c>
      <c r="B136" s="43" t="s">
        <v>28</v>
      </c>
      <c r="C136" s="16" t="s">
        <v>151</v>
      </c>
      <c r="D136" s="19">
        <v>334</v>
      </c>
    </row>
    <row r="137" spans="1:4" s="14" customFormat="1" ht="48" x14ac:dyDescent="0.25">
      <c r="A137" s="42">
        <v>45135</v>
      </c>
      <c r="B137" s="43" t="s">
        <v>47</v>
      </c>
      <c r="C137" s="16" t="s">
        <v>152</v>
      </c>
      <c r="D137" s="19">
        <v>359</v>
      </c>
    </row>
    <row r="138" spans="1:4" s="14" customFormat="1" ht="60" x14ac:dyDescent="0.25">
      <c r="A138" s="42">
        <v>45135</v>
      </c>
      <c r="B138" s="43" t="s">
        <v>33</v>
      </c>
      <c r="C138" s="16" t="s">
        <v>153</v>
      </c>
      <c r="D138" s="19">
        <v>236</v>
      </c>
    </row>
    <row r="139" spans="1:4" s="14" customFormat="1" ht="36" x14ac:dyDescent="0.25">
      <c r="A139" s="42">
        <v>45135</v>
      </c>
      <c r="B139" s="43" t="s">
        <v>27</v>
      </c>
      <c r="C139" s="16" t="s">
        <v>154</v>
      </c>
      <c r="D139" s="19">
        <v>132.6</v>
      </c>
    </row>
    <row r="140" spans="1:4" s="14" customFormat="1" ht="36" x14ac:dyDescent="0.25">
      <c r="A140" s="42">
        <v>45135</v>
      </c>
      <c r="B140" s="43" t="s">
        <v>31</v>
      </c>
      <c r="C140" s="16" t="s">
        <v>155</v>
      </c>
      <c r="D140" s="19">
        <v>107</v>
      </c>
    </row>
    <row r="141" spans="1:4" s="14" customFormat="1" ht="15.75" thickBot="1" x14ac:dyDescent="0.3">
      <c r="A141" s="53"/>
      <c r="B141" s="18"/>
      <c r="C141" s="54" t="s">
        <v>11</v>
      </c>
      <c r="D141" s="22">
        <f>SUM(D125:D140)</f>
        <v>45591.779999999992</v>
      </c>
    </row>
    <row r="142" spans="1:4" s="14" customFormat="1" x14ac:dyDescent="0.25">
      <c r="A142" s="42"/>
      <c r="B142" s="43"/>
      <c r="C142" s="51" t="s">
        <v>9</v>
      </c>
      <c r="D142" s="52">
        <f>+D141</f>
        <v>45591.779999999992</v>
      </c>
    </row>
    <row r="143" spans="1:4" s="14" customFormat="1" ht="48" x14ac:dyDescent="0.25">
      <c r="A143" s="42">
        <v>45135</v>
      </c>
      <c r="B143" s="43" t="s">
        <v>53</v>
      </c>
      <c r="C143" s="16" t="s">
        <v>156</v>
      </c>
      <c r="D143" s="19">
        <v>114</v>
      </c>
    </row>
    <row r="144" spans="1:4" s="14" customFormat="1" ht="48" x14ac:dyDescent="0.25">
      <c r="A144" s="42">
        <v>45135</v>
      </c>
      <c r="B144" s="43" t="s">
        <v>63</v>
      </c>
      <c r="C144" s="16" t="s">
        <v>157</v>
      </c>
      <c r="D144" s="19">
        <v>73.5</v>
      </c>
    </row>
    <row r="145" spans="1:9" s="14" customFormat="1" ht="48" x14ac:dyDescent="0.25">
      <c r="A145" s="42">
        <v>45135</v>
      </c>
      <c r="B145" s="43" t="s">
        <v>49</v>
      </c>
      <c r="C145" s="16" t="s">
        <v>158</v>
      </c>
      <c r="D145" s="19">
        <v>526</v>
      </c>
    </row>
    <row r="146" spans="1:9" s="14" customFormat="1" ht="48" x14ac:dyDescent="0.25">
      <c r="A146" s="42">
        <v>45135</v>
      </c>
      <c r="B146" s="43" t="s">
        <v>26</v>
      </c>
      <c r="C146" s="16" t="s">
        <v>159</v>
      </c>
      <c r="D146" s="19">
        <v>383</v>
      </c>
    </row>
    <row r="147" spans="1:9" s="14" customFormat="1" ht="36" x14ac:dyDescent="0.25">
      <c r="A147" s="42">
        <v>45135</v>
      </c>
      <c r="B147" s="43" t="s">
        <v>63</v>
      </c>
      <c r="C147" s="16" t="s">
        <v>160</v>
      </c>
      <c r="D147" s="19">
        <v>65</v>
      </c>
    </row>
    <row r="148" spans="1:9" s="14" customFormat="1" ht="15.75" thickBot="1" x14ac:dyDescent="0.3">
      <c r="A148" s="24"/>
      <c r="B148" s="18"/>
      <c r="C148" s="25" t="s">
        <v>12</v>
      </c>
      <c r="D148" s="22">
        <f>SUM(D142:D147)</f>
        <v>46753.279999999992</v>
      </c>
      <c r="E148" s="35"/>
    </row>
    <row r="149" spans="1:9" x14ac:dyDescent="0.25">
      <c r="A149" s="9" t="s">
        <v>65</v>
      </c>
      <c r="D149" s="8"/>
    </row>
    <row r="150" spans="1:9" ht="15.75" thickBot="1" x14ac:dyDescent="0.3">
      <c r="A150" s="10"/>
      <c r="B150" s="11"/>
      <c r="C150" s="7"/>
      <c r="D150" s="12"/>
    </row>
    <row r="155" spans="1:9" x14ac:dyDescent="0.25">
      <c r="A155" s="26" t="s">
        <v>18</v>
      </c>
      <c r="B155" s="27"/>
      <c r="C155" s="27"/>
      <c r="D155" s="28"/>
      <c r="E155" s="3"/>
      <c r="I155" s="6"/>
    </row>
    <row r="156" spans="1:9" x14ac:dyDescent="0.25">
      <c r="A156" s="70" t="s">
        <v>201</v>
      </c>
      <c r="B156" s="70"/>
      <c r="C156" s="27"/>
      <c r="D156" s="28"/>
      <c r="E156" s="23"/>
      <c r="I156" s="6"/>
    </row>
    <row r="157" spans="1:9" x14ac:dyDescent="0.25">
      <c r="A157" s="81" t="s">
        <v>25</v>
      </c>
      <c r="B157" s="81"/>
      <c r="C157" s="34"/>
      <c r="D157" s="29"/>
      <c r="E157" s="23"/>
      <c r="I157" s="6"/>
    </row>
    <row r="158" spans="1:9" x14ac:dyDescent="0.25">
      <c r="A158" s="80"/>
      <c r="B158" s="80"/>
      <c r="C158" s="80"/>
      <c r="D158" s="31"/>
      <c r="E158" s="23"/>
      <c r="I158" s="6"/>
    </row>
    <row r="159" spans="1:9" ht="15" customHeight="1" x14ac:dyDescent="0.25">
      <c r="A159" s="30"/>
      <c r="B159" s="32"/>
      <c r="C159" s="82" t="s">
        <v>202</v>
      </c>
      <c r="D159" s="82"/>
      <c r="E159" s="3"/>
      <c r="H159" s="23"/>
      <c r="I159" s="23"/>
    </row>
    <row r="160" spans="1:9" x14ac:dyDescent="0.25">
      <c r="A160" s="33"/>
      <c r="C160" s="70" t="s">
        <v>23</v>
      </c>
      <c r="D160" s="70"/>
      <c r="E160" s="3"/>
      <c r="H160" s="23"/>
      <c r="I160" s="23"/>
    </row>
    <row r="161" spans="1:2" x14ac:dyDescent="0.25">
      <c r="A161" t="s">
        <v>15</v>
      </c>
    </row>
    <row r="162" spans="1:2" x14ac:dyDescent="0.25">
      <c r="A162" t="s">
        <v>16</v>
      </c>
    </row>
    <row r="163" spans="1:2" x14ac:dyDescent="0.25">
      <c r="A163" t="s">
        <v>17</v>
      </c>
    </row>
    <row r="165" spans="1:2" ht="300" x14ac:dyDescent="0.25">
      <c r="A165" s="23" t="s">
        <v>13</v>
      </c>
      <c r="B165" s="23"/>
    </row>
    <row r="166" spans="1:2" x14ac:dyDescent="0.25">
      <c r="A166" s="23"/>
      <c r="B166" s="23"/>
    </row>
  </sheetData>
  <mergeCells count="9">
    <mergeCell ref="C160:D160"/>
    <mergeCell ref="A10:D10"/>
    <mergeCell ref="A3:D3"/>
    <mergeCell ref="A2:D2"/>
    <mergeCell ref="A1:D1"/>
    <mergeCell ref="A158:C158"/>
    <mergeCell ref="A156:B156"/>
    <mergeCell ref="A157:B157"/>
    <mergeCell ref="C159:D159"/>
  </mergeCells>
  <printOptions horizontalCentered="1"/>
  <pageMargins left="0.31496062992125984" right="0.11811023622047245" top="0.74803149606299213" bottom="0.35433070866141736" header="0.31496062992125984" footer="0.11811023622047245"/>
  <pageSetup scale="55" orientation="landscape" r:id="rId1"/>
  <headerFooter>
    <oddFooter>Página &amp;P</oddFooter>
  </headerFooter>
  <rowBreaks count="9" manualBreakCount="9">
    <brk id="28" max="4" man="1"/>
    <brk id="42" max="4" man="1"/>
    <brk id="58" max="4" man="1"/>
    <brk id="74" max="4" man="1"/>
    <brk id="89" max="4" man="1"/>
    <brk id="105" max="4" man="1"/>
    <brk id="124" max="4" man="1"/>
    <brk id="141" max="4" man="1"/>
    <brk id="154"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31"/>
  <sheetViews>
    <sheetView view="pageBreakPreview" topLeftCell="A12" zoomScaleNormal="100" zoomScaleSheetLayoutView="100" workbookViewId="0">
      <selection activeCell="D13" sqref="D13"/>
    </sheetView>
  </sheetViews>
  <sheetFormatPr baseColWidth="10" defaultColWidth="9.140625" defaultRowHeight="15" x14ac:dyDescent="0.25"/>
  <cols>
    <col min="1" max="1" width="10.42578125" customWidth="1"/>
    <col min="2" max="2" width="30.28515625" style="2" customWidth="1"/>
    <col min="3" max="3" width="68.28515625" customWidth="1"/>
    <col min="4" max="4" width="13.5703125" customWidth="1"/>
    <col min="5" max="5" width="13.85546875" style="3" customWidth="1"/>
  </cols>
  <sheetData>
    <row r="1" spans="1:15" ht="15.75" x14ac:dyDescent="0.25">
      <c r="A1" s="77" t="s">
        <v>0</v>
      </c>
      <c r="B1" s="78"/>
      <c r="C1" s="78"/>
      <c r="D1" s="79"/>
      <c r="E1"/>
      <c r="F1" s="1"/>
      <c r="G1" s="1"/>
      <c r="H1" s="1"/>
      <c r="I1" s="1"/>
      <c r="J1" s="1"/>
      <c r="K1" s="1"/>
      <c r="L1" s="1"/>
      <c r="M1" s="1"/>
      <c r="N1" s="1"/>
      <c r="O1" s="1"/>
    </row>
    <row r="2" spans="1:15" ht="15.75" x14ac:dyDescent="0.25">
      <c r="A2" s="74" t="s">
        <v>1</v>
      </c>
      <c r="B2" s="75"/>
      <c r="C2" s="75"/>
      <c r="D2" s="76"/>
      <c r="E2"/>
      <c r="F2" s="1"/>
      <c r="G2" s="1"/>
      <c r="H2" s="1"/>
      <c r="I2" s="1"/>
      <c r="J2" s="1"/>
      <c r="K2" s="1"/>
      <c r="L2" s="1"/>
      <c r="M2" s="1"/>
      <c r="N2" s="1"/>
      <c r="O2" s="1"/>
    </row>
    <row r="3" spans="1:15" ht="15.75" x14ac:dyDescent="0.25">
      <c r="A3" s="74" t="s">
        <v>2</v>
      </c>
      <c r="B3" s="75"/>
      <c r="C3" s="75"/>
      <c r="D3" s="76"/>
      <c r="E3"/>
      <c r="F3" s="1"/>
      <c r="G3" s="1"/>
      <c r="H3" s="1"/>
      <c r="I3" s="1"/>
      <c r="J3" s="1"/>
      <c r="K3" s="1"/>
      <c r="L3" s="1"/>
      <c r="M3" s="1"/>
      <c r="N3" s="1"/>
      <c r="O3" s="1"/>
    </row>
    <row r="4" spans="1:15" x14ac:dyDescent="0.25">
      <c r="A4" s="9"/>
      <c r="D4" s="8"/>
      <c r="E4"/>
    </row>
    <row r="5" spans="1:15" x14ac:dyDescent="0.25">
      <c r="A5" s="9"/>
      <c r="D5" s="8"/>
      <c r="E5"/>
    </row>
    <row r="6" spans="1:15" ht="15.75" x14ac:dyDescent="0.25">
      <c r="A6" s="13" t="s">
        <v>3</v>
      </c>
      <c r="D6" s="8"/>
      <c r="E6"/>
    </row>
    <row r="7" spans="1:15" ht="15.75" x14ac:dyDescent="0.25">
      <c r="A7" s="13" t="s">
        <v>5</v>
      </c>
      <c r="D7" s="8"/>
      <c r="E7"/>
    </row>
    <row r="8" spans="1:15" ht="15.75" x14ac:dyDescent="0.25">
      <c r="A8" s="13" t="s">
        <v>4</v>
      </c>
      <c r="D8" s="8"/>
      <c r="E8"/>
    </row>
    <row r="9" spans="1:15" x14ac:dyDescent="0.25">
      <c r="A9" s="9"/>
      <c r="D9" s="8"/>
      <c r="E9"/>
    </row>
    <row r="10" spans="1:15" ht="15.75" x14ac:dyDescent="0.25">
      <c r="A10" s="71" t="s">
        <v>19</v>
      </c>
      <c r="B10" s="72"/>
      <c r="C10" s="72"/>
      <c r="D10" s="73"/>
      <c r="E10"/>
    </row>
    <row r="11" spans="1:15" ht="15.75" thickBot="1" x14ac:dyDescent="0.3">
      <c r="A11" s="37"/>
      <c r="D11" s="8"/>
      <c r="E11"/>
    </row>
    <row r="12" spans="1:15" ht="26.25" thickBot="1" x14ac:dyDescent="0.3">
      <c r="A12" s="46" t="s">
        <v>20</v>
      </c>
      <c r="B12" s="38" t="s">
        <v>21</v>
      </c>
      <c r="C12" s="5" t="s">
        <v>8</v>
      </c>
      <c r="D12" s="21" t="s">
        <v>10</v>
      </c>
      <c r="E12"/>
    </row>
    <row r="13" spans="1:15" ht="38.25" x14ac:dyDescent="0.25">
      <c r="A13" s="67" t="s">
        <v>189</v>
      </c>
      <c r="B13" s="64" t="s">
        <v>190</v>
      </c>
      <c r="C13" s="64" t="s">
        <v>191</v>
      </c>
      <c r="D13" s="61">
        <v>709</v>
      </c>
      <c r="E13"/>
    </row>
    <row r="14" spans="1:15" ht="25.5" x14ac:dyDescent="0.25">
      <c r="A14" s="68" t="s">
        <v>192</v>
      </c>
      <c r="B14" s="65" t="s">
        <v>190</v>
      </c>
      <c r="C14" s="65" t="s">
        <v>193</v>
      </c>
      <c r="D14" s="62">
        <v>96</v>
      </c>
      <c r="E14"/>
    </row>
    <row r="15" spans="1:15" x14ac:dyDescent="0.25">
      <c r="A15" s="68" t="s">
        <v>194</v>
      </c>
      <c r="B15" s="65" t="s">
        <v>190</v>
      </c>
      <c r="C15" s="65" t="s">
        <v>195</v>
      </c>
      <c r="D15" s="62">
        <v>136</v>
      </c>
      <c r="E15"/>
    </row>
    <row r="16" spans="1:15" ht="25.5" x14ac:dyDescent="0.25">
      <c r="A16" s="68" t="s">
        <v>196</v>
      </c>
      <c r="B16" s="65" t="s">
        <v>190</v>
      </c>
      <c r="C16" s="65" t="s">
        <v>197</v>
      </c>
      <c r="D16" s="62">
        <v>108</v>
      </c>
      <c r="E16"/>
    </row>
    <row r="17" spans="1:5" ht="26.25" thickBot="1" x14ac:dyDescent="0.3">
      <c r="A17" s="69" t="s">
        <v>198</v>
      </c>
      <c r="B17" s="66" t="s">
        <v>190</v>
      </c>
      <c r="C17" s="66" t="s">
        <v>199</v>
      </c>
      <c r="D17" s="63">
        <v>127</v>
      </c>
      <c r="E17"/>
    </row>
    <row r="18" spans="1:5" ht="15" customHeight="1" thickBot="1" x14ac:dyDescent="0.3">
      <c r="A18" s="47"/>
      <c r="B18" s="48"/>
      <c r="C18" s="49" t="s">
        <v>12</v>
      </c>
      <c r="D18" s="50">
        <f>SUM(D13:D17)</f>
        <v>1176</v>
      </c>
      <c r="E18" s="35"/>
    </row>
    <row r="19" spans="1:5" ht="35.25" customHeight="1" x14ac:dyDescent="0.25">
      <c r="A19" s="83" t="s">
        <v>200</v>
      </c>
      <c r="B19" s="84"/>
      <c r="C19" s="84"/>
      <c r="D19" s="85"/>
      <c r="E19"/>
    </row>
    <row r="20" spans="1:5" ht="15.75" thickBot="1" x14ac:dyDescent="0.3">
      <c r="A20" s="10"/>
      <c r="B20" s="11"/>
      <c r="C20" s="7"/>
      <c r="D20" s="12"/>
      <c r="E20"/>
    </row>
    <row r="21" spans="1:5" x14ac:dyDescent="0.25">
      <c r="D21" s="6"/>
      <c r="E21"/>
    </row>
    <row r="22" spans="1:5" x14ac:dyDescent="0.25">
      <c r="D22" s="6"/>
      <c r="E22"/>
    </row>
    <row r="23" spans="1:5" x14ac:dyDescent="0.25">
      <c r="D23" s="6"/>
      <c r="E23"/>
    </row>
    <row r="24" spans="1:5" ht="15" customHeight="1" x14ac:dyDescent="0.25">
      <c r="A24" s="26" t="s">
        <v>18</v>
      </c>
      <c r="B24" s="27"/>
      <c r="C24" s="27"/>
      <c r="D24" s="28"/>
    </row>
    <row r="25" spans="1:5" x14ac:dyDescent="0.25">
      <c r="A25" s="70" t="s">
        <v>201</v>
      </c>
      <c r="B25" s="70"/>
      <c r="C25" s="27"/>
      <c r="D25" s="28"/>
      <c r="E25" s="23"/>
    </row>
    <row r="26" spans="1:5" x14ac:dyDescent="0.25">
      <c r="A26" s="81" t="s">
        <v>22</v>
      </c>
      <c r="B26" s="81"/>
      <c r="C26" s="36" t="s">
        <v>203</v>
      </c>
      <c r="D26" s="29"/>
      <c r="E26" s="23"/>
    </row>
    <row r="27" spans="1:5" x14ac:dyDescent="0.25">
      <c r="A27" s="34"/>
      <c r="B27" s="34"/>
      <c r="C27" s="36" t="s">
        <v>23</v>
      </c>
      <c r="D27" s="31"/>
      <c r="E27" s="23"/>
    </row>
    <row r="28" spans="1:5" x14ac:dyDescent="0.25">
      <c r="A28" s="41" t="s">
        <v>15</v>
      </c>
      <c r="D28" s="6"/>
      <c r="E28"/>
    </row>
    <row r="29" spans="1:5" x14ac:dyDescent="0.25">
      <c r="A29" s="41" t="s">
        <v>16</v>
      </c>
      <c r="D29" s="6"/>
      <c r="E29"/>
    </row>
    <row r="30" spans="1:5" x14ac:dyDescent="0.25">
      <c r="A30" s="41" t="s">
        <v>24</v>
      </c>
      <c r="E30"/>
    </row>
    <row r="31" spans="1:5" x14ac:dyDescent="0.25">
      <c r="D31" s="6"/>
      <c r="E31"/>
    </row>
  </sheetData>
  <mergeCells count="7">
    <mergeCell ref="A25:B25"/>
    <mergeCell ref="A26:B26"/>
    <mergeCell ref="A1:D1"/>
    <mergeCell ref="A2:D2"/>
    <mergeCell ref="A3:D3"/>
    <mergeCell ref="A10:D10"/>
    <mergeCell ref="A19:D19"/>
  </mergeCells>
  <pageMargins left="1.6929133858267718"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Viaticos interior</vt:lpstr>
      <vt:lpstr>Gastos 029</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2023-08-07T15:11:42Z</dcterms:modified>
</cp:coreProperties>
</file>