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D4993D29-018C-4D7C-A243-F006A7A23E1E}" xr6:coauthVersionLast="47" xr6:coauthVersionMax="47" xr10:uidLastSave="{00000000-0000-0000-0000-000000000000}"/>
  <bookViews>
    <workbookView xWindow="20370" yWindow="480" windowWidth="29040" windowHeight="1584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interior'!$A$1:$E$134</definedName>
    <definedName name="_xlnm.Print_Area" localSheetId="1">'Gastos 029'!$A$1:$E$27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1" l="1"/>
  <c r="D102" i="1"/>
  <c r="D84" i="1"/>
  <c r="D81" i="1"/>
  <c r="D78" i="1"/>
  <c r="D58" i="1"/>
  <c r="D57" i="1"/>
  <c r="D56" i="1"/>
  <c r="D39" i="1"/>
  <c r="D38" i="1"/>
  <c r="D37" i="1"/>
  <c r="D36" i="1"/>
  <c r="D35" i="1"/>
  <c r="D34" i="1"/>
  <c r="D33" i="1"/>
  <c r="D32" i="1"/>
  <c r="D31" i="1"/>
  <c r="D14" i="1"/>
  <c r="D13" i="1"/>
  <c r="D15" i="11" l="1"/>
  <c r="D28" i="1" l="1"/>
  <c r="D29" i="1" l="1"/>
  <c r="D44" i="1" s="1"/>
  <c r="D45" i="1" l="1"/>
  <c r="D59" i="1" s="1"/>
  <c r="D60" i="1" s="1"/>
  <c r="D75" i="1" l="1"/>
  <c r="D76" i="1" s="1"/>
  <c r="D90" i="1" l="1"/>
  <c r="D91" i="1" s="1"/>
  <c r="D106" i="1" l="1"/>
  <c r="D107" i="1" s="1"/>
  <c r="D118" i="1" s="1"/>
</calcChain>
</file>

<file path=xl/sharedStrings.xml><?xml version="1.0" encoding="utf-8"?>
<sst xmlns="http://schemas.openxmlformats.org/spreadsheetml/2006/main" count="247" uniqueCount="164">
  <si>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</si>
  <si>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</si>
  <si>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</si>
  <si>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</si>
  <si>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</si>
  <si>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</si>
  <si>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</si>
  <si>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</si>
  <si>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</si>
  <si>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VIENEN</t>
  </si>
  <si>
    <t>VIÁTICOS ASIGNADOS</t>
  </si>
  <si>
    <t>VAN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</si>
  <si>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</si>
  <si>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</si>
  <si>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</si>
  <si>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</si>
  <si>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</si>
  <si>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</si>
  <si>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</si>
  <si>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>PAGO DE RECONOCIMIENTO DE GASTOS POR SERVICIOS PRESTADOS A PERSONAL 029</t>
  </si>
  <si>
    <t>DOCUMENTO</t>
  </si>
  <si>
    <t>NOMBRE DEL CONTRATISTA</t>
  </si>
  <si>
    <t xml:space="preserve">Jefe de Tesorería </t>
  </si>
  <si>
    <t>Coordinadora de Administración Financiera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</si>
  <si>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</si>
  <si>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</si>
  <si>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LUIS BASUALDO ALEMAN CABRERA</t>
  </si>
  <si>
    <t>CARMEN MARIA  CORRALES VALENZUELA</t>
  </si>
  <si>
    <t>CRISTINA ELIZABETH  PERNILLO ARGUETA</t>
  </si>
  <si>
    <t>DIANA LUCRECIA  PEREZ AMAYA</t>
  </si>
  <si>
    <t>DEYANIRA ANA MARIA ORELLANA PINEDA</t>
  </si>
  <si>
    <t>CELIA VANESSA  RIVAS DOMINGUEZ</t>
  </si>
  <si>
    <t>LAURA MARINA GARCIA ZAPETA</t>
  </si>
  <si>
    <t>KAREN ALEJANDRA GUERRA ARIZANDIETA</t>
  </si>
  <si>
    <t>ALVARO ANTONIO  LOBOS PEREZ</t>
  </si>
  <si>
    <t>MABELIN LISSETH  SILVA SANDOVAL</t>
  </si>
  <si>
    <t>MELVIN RODOLFO  VASQUEZ OSORIO</t>
  </si>
  <si>
    <t>ALMA JULIETA  ROSALES ORELLANA</t>
  </si>
  <si>
    <t>LUISA FERNANDA  LOPEZ MONZON</t>
  </si>
  <si>
    <t>ANA CARMELA  VASQUEZ CABRERA</t>
  </si>
  <si>
    <t>HECTOR AUGUSTO  DIONICIO GODINEZ</t>
  </si>
  <si>
    <t>CARLOS ENRIQUE  SAC ESTACUY</t>
  </si>
  <si>
    <t>BAYRON BILLY  LOPEZ DE LEON</t>
  </si>
  <si>
    <t>MANUEL ROBERTO  SANCHEZ RAVANALES</t>
  </si>
  <si>
    <t>NINETTE ALEJANDRA  PONCE FUENTES</t>
  </si>
  <si>
    <t>ANA MARIA  PEREZ CARRANZA</t>
  </si>
  <si>
    <t>PABLO RAUL  TORTOLA DIEGUEZ</t>
  </si>
  <si>
    <t>NIDIA ESTELA  CABRERA MORALES</t>
  </si>
  <si>
    <t>JENNIFER ALICIA  MARTINEZ CONTRERAS</t>
  </si>
  <si>
    <t>JUAN JOSE  SANCHEZ TEJEDA</t>
  </si>
  <si>
    <t>LUIS LENIN  MORALES CHAVEZ</t>
  </si>
  <si>
    <t>EUFEMIA MICDALIA SANTOS MAZARIEGOS</t>
  </si>
  <si>
    <t>JUAN PABLO  GARCIA QUIÑONEZ</t>
  </si>
  <si>
    <t>ANA LUCRECIA  MORENO TIJERINO</t>
  </si>
  <si>
    <t>OSCAR MANUEL AREVALO PÉREZ</t>
  </si>
  <si>
    <t>Lcda. Cristina Clemencia Abadía Bolaños</t>
  </si>
  <si>
    <t>Vo.Bo. Lcda. Esmeralda Guadalupe Tinti Esquit</t>
  </si>
  <si>
    <t>Vo. Bo. Lcda. Esmeralda Guadalupe Tinti Esquit</t>
  </si>
  <si>
    <t>Se incluye en el presente listado el reconocimiento de gastos por servicios prestado a personal contratado bajo el renglón presupuestario 029, correspondiente al mes de agosto 2023</t>
  </si>
  <si>
    <t>RG-L 133</t>
  </si>
  <si>
    <t>BÚSQUEDAS Y ORIENTACIONES, EXPEDIENTES: CNA-FB-050-2023, CNA-FB-052-2023, CNA-FB-126-2023, CNA-FB-220-2023, CNA-FB-123-2023, Y TALLER SOBRE "PROGRAMA DE PROGENITORES EN CONFLICTO CON SU PARENTALIDAD</t>
  </si>
  <si>
    <t>FERNANDO ENRIQUE RODRIGUEZ PAZ</t>
  </si>
  <si>
    <t>APOYO A ENTREGA DE DONACIÓN A NIÑOS ACOMPAÑANTES DE SU MADRE PRIVADA DE LIVERTAD</t>
  </si>
  <si>
    <t>RG-L 135</t>
  </si>
  <si>
    <t>Se incluye en el presente listado los viáticos pagados en el interior de la República de Guatemala, correspondiente al mes de agosto 2023</t>
  </si>
  <si>
    <t>NIDIA ESTELA CABRERA MORALES</t>
  </si>
  <si>
    <t>COMPLEMENTO DE VIÁTICOS POR COMISIÓN A PATZICÍA, CHIMALTENANGO, CHIMALTENANGO EL (LOS) DIA (S) AL 17  DE JULIO DEL 2023 CON EL OBJETIVO DE REALIZAR SEGUIMIENTO Y TALLER POST ADOPTIVO CON RESPECTO A LOS EXPEDIENTES: CNA-DA-007-2018 Y CNA-DA-021-2018; SEGÚN NOMBRAMIENTO No. CNA-UFA-291-2023</t>
  </si>
  <si>
    <t>VIÁTICOS POR COMISIÓN A CHIMALTENANGO, CHIMALTENANGO; MAZATENANGO, SUCHITEPÉQUEZ EL (LOS) DIA (S) 3 AL 4  DE AGOSTO DEL 2023 CON EL OBJETIVO DE TRANSPORTAR A PERSONAL DE DIRECCIÓN GENERAL PARA ASISTIR A AUDIENCIA EN JUZGADO DE CHIMALTENANGO Y CAPACITACIÓN A JUZGADO DE MAZATENANGO; SEGÚN NOMBRAMIENTO No. CNA-SGYT-718-2023</t>
  </si>
  <si>
    <t>RUDY  ORLANDO  GONZALEZ ZEPEDA</t>
  </si>
  <si>
    <t>ANTONIO RAFAEL  CAMPOS OLIVERO</t>
  </si>
  <si>
    <t>VIÁTICOS POR COMISIÓN A LA GOMERA, MASAGUA, ESCUINTLA EL (LOS) DIA (S) 13  DE JULIO DEL 2023 CON EL OBJETIVO DE REALIZAR ORIENTACIÓN A PROGENITORES POR ORDEN DE JUEZ SEGÚN EXPEDIENTE CNA-FB-024-2023, CNA-FB-139-2023; SEGÚN NOMBRAMIENTO No. CNA-SUFB-277-2023</t>
  </si>
  <si>
    <t>VIÁTICOS POR COMISIÓN A LA GOMERA, MASAGUA, ESCUINTLA EL (LOS) DIA (S) 13  DE JULIO DEL 2023 CON EL OBJETIVO DE REALIZAR ORIENTACIÓN A PROGENITORES POR ORDEN DE JUEZ SEGÚN EXPEDIENTE CNA-FB-024-2023, CNA-FB-139-2023; SEGÚN NOMBRAMIENTO No. CNA-SUFB-278-2023</t>
  </si>
  <si>
    <t>VIÁTICOS POR COMISIÓN A LA GOMERA, ESCUINTLA EL (LOS) DIA (S) 17  DE JULIO DEL 2023 CON EL OBJETIVO DE REALIZAR BÚSQUEDA Y LOCALIZACIÓN PARA ORIENTACIÓN DE EXPEDIENTES CNA-FB-190-2022 Y CNA-FB-076-2023; SEGÚN NOMBRAMIENTO No. CNA-SUFB-294-2023</t>
  </si>
  <si>
    <t>VIÁTICOS POR COMISIÓN A SAN LUCAS SACATEPÉQUEZ, SAN BARTOLOMÉ MILPAS ALTAS, SACATEPÉQUEZ EL (LOS) DIA (S) 19  DE JULIO DEL 2023 CON EL OBJETIVO DE TRANSPORTAR A PERSONAL DE LA SUBCOORDINACIÓN DE ATENCIÓN AL NIÑO PARA REALIZAR EVALUACIÓN DE LA NIÑA CON EXPEDIENTE CNA-DA-060-2023. Y REEVALUACIÓN DE LOS HERMANITOS CON EXPEDIENTE CNA-DA-038-2019; SEGÚN NOMBRAMIENTO No. CNA-SGYT-686-2023</t>
  </si>
  <si>
    <t>VIÁTICOS POR COMISIÓN A SANTA LUCÍA MILPAS ALTAS, SACATEPÉQUEZ; PANAJACHEL, SOLOLÁ; PARRAMOS, CHIMALTENANGO EL (LOS) DIA (S) 20 AL 21  DE JULIO DEL 2023 CON EL OBJETIVO DE REALIZAR SEGUIMIENTO POST ADOPTIVO A EXPEDIENTES: CNA-DA-049-2015 Y CNA-DA-110-2021, EVALUACIÓN PSICOSOCIAL A EXPEDIENTE CNA-AN-073-2023; SEGÚN NOMBRAMIENTO No. CNA-UFA-277-2023</t>
  </si>
  <si>
    <t>VIÁTICOS POR COMISIÓN A SANTA LUCÍA MILPAS ALTAS, SACATEPÉQUEZ; PANAJACHEL, SOLOLÁ; PARRAMOS, CHIMALTENANGO EL (LOS) DIA (S) 20 AL 21  DE JULIO DEL 2023 CON EL OBJETIVO DE REALIZAR SEGUIMIENTO POST ADOPTIVO A EXPEDIENTES: CNA-DA-049-2015 Y CNA-DA-110-2021, EVALUACIÓN PSICOSOCIAL A EXPEDIENTE CNA-AN-073-2023; SEGÚN NOMBRAMIENTO No. CNA-UFA-278-2023</t>
  </si>
  <si>
    <t>VIÁTICOS POR COMISIÓN A MAZATENANGO, SUCHITEPÉQUEZ EL (LOS) DIA (S) 19 AL 20  DE JULIO DEL 2023 CON EL OBJETIVO DE APOYAR AL DIRECTOR GENERAL EN LA ENTREGA DE DONACIÓN A NIÑOS ACOMPAÑANTES DE SU MADRE PRIVADA DE LIBERTAD; SEGÚN NOMBRAMIENTO No. CNA-DG-34-2023</t>
  </si>
  <si>
    <t>VIÁTICOS POR COMISIÓN A MAZATENANGO, SUCHITEPÉQUEZ EL (LOS) DIA (S) 19 AL 20  DE JULIO DEL 2023 CON EL OBJETIVO DE ASISTENCIA A ENTREGA DE DONACIÓN A NIÑOS ACOMPAÑANTES DE SU MADRE PRIVADA DE LIBERTAD; SEGÚN NOMBRAMIENTO No. CNA-CRH-2-2023</t>
  </si>
  <si>
    <t>VIÁTICOS POR COMISIÓN A SAN LUCAS SACATEPÉQUEZ, SACATEPÉQUEZ; CHIMALTENANGO, CHIMALTENANGO EL (LOS) DIA (S) 21  DE JULIO DEL 2023 CON EL OBJETIVO DE BÚSQUEDA PARA ORIENTACIÓN A PROGENITORAS, EXPEDIENTES CNA-FB-012-2020 Y CNA-FB-153-2023. TOMA DE FOTOGRAFÍA E IMPRESIÓN DE PALMARES Y PLANTARES DE NIÑO EN PROTECCIÓN, EXPEDIENTE CNA-FB-012-2020. LAS PROFESIONALES REALIZARAN LA COMISIÓN POR SUS PROPIOS MEDIOS; SEGÚN NOMBRAMIENTO No. CNA-SUFB-302-2023</t>
  </si>
  <si>
    <t>VIÁTICOS POR COMISIÓN A SAN LUCAS SACATEPÉQUEZ, SACATEPÉQUEZ; CHIMALTENANGO, CHIMALTENANGO EL (LOS) DIA (S) 21  DE JULIO DEL 2023 CON EL OBJETIVO DE BÚSQUEDA PARA ORIENTACIÓN A PROGENITORAS, EXPEDIENTES CNA-FB-012-2020 Y CNA-FB-153-2023. TOMA DE FOTOGRAFÍA E IMPRESIÓN DE PALMARES Y PLANTARES DE NIÑO EN PROTECCIÓN, EXPEDIENTE CNA-FB-012-2020. LAS PROFESIONALES REALIZARAN LA COMISIÓN POR SUS PROPIOS MEDIOS; SEGÚN NOMBRAMIENTO No. CNA-SUFB-301-2023</t>
  </si>
  <si>
    <t>VIÁTICOS POR COMISIÓN A SUMPANGO, SACATEPÉQUEZ EL (LOS) DIA (S) 25  DE JULIO DEL 2023 CON EL OBJETIVO DE TRANSPORTAR A PERSONAL DE LA SUBCOORDINACIÓN DE ATENCIÓN AL NIÑO PARA TRABAJAR PLAN DE VIDA A FAVOR DE LA ADOLESCENTE CON EXPEDIENTE IDENTIFICADO COMO CNA-DA-055-2023; SEGÚN NOMBRAMIENTO No. CNA-SGYT-696-2023</t>
  </si>
  <si>
    <t>VIÁTICOS POR COMISIÓN A QUETZALTENANGO, QUETZALTENANGO EL (LOS) DIA (S) 25  DE JULIO DEL 2023 CON EL OBJETIVO DE REALIZAR EVALUACIÓN INTEGRAL DEL NIÑO CON EXPEDIENTE CNA-DA-061-2023; SEGÚN NOMBRAMIENTO No. CNA-EM-707-2023</t>
  </si>
  <si>
    <t>VIÁTICOS POR COMISIÓN A QUETZALTENANGO, QUETZALTENANGO EL (LOS) DIA (S) 25  DE JULIO DEL 2023 CON EL OBJETIVO DE REALIZAR EVALUACIÓN INTEGRAL DEL NIÑO CON EXPEDIENTE CNA-DA-061-2023; SEGÚN NOMBRAMIENTO No. CNA-EM-708-2023</t>
  </si>
  <si>
    <t>IVAN DARIO  JIMENEZ</t>
  </si>
  <si>
    <t>COMPLEMENTO DE VIÁTICOS POR COMISIÓN A QUETZALTENANGO, QUETZALTENANGO EL (LOS) DIA (S) 25 AL 26  DE JULIO DEL 2023 CON EL OBJETIVO DE TRANSPORTAR A PERSONAL DE LA DIRECCIÓN GENERAL PARA ASISTIR A ENTREGA DE DONACIONES A MUJERES DEL CENTRO DE DETENCIÓN PREVENTIVA PARA MUJERES DE QUETZALTENANGO Y APOYO EN ABORDAJE A MADRES EN CONFLICTO CON SU MATERNIDAD DE ESE CENTRO; SEGÚN NOMBRAMIENTO No. CNA-SGYT-700-2023</t>
  </si>
  <si>
    <t>VIÁTICOS POR COMISIÓN A SUCHITEPÉQUEZ, MAZATENANGO EL (LOS) DIA (S) 1  DE AGOSTO DEL 2023 CON EL OBJETIVO DE REALIZAR ORIENTACIÓN POR ORDEN JUDICIAL EXPEDIENTE CNA-FB-131-2023, LA PROFESIONAL SE TRASLADARÁ POR SUS PROPIOS MEDIOS; SEGÚN NOMBRAMIENTO No. CNA-EM-728-2023</t>
  </si>
  <si>
    <t>VIÁTICOS POR COMISIÓN A SUCHITEPÉQUEZ, MAZATENANGO EL (LOS) DIA (S) 1  DE AGOSTO DEL 2023 CON EL OBJETIVO DE REALIZAR ORIENTACIÓN POR ORDEN JUDICIAL EXPEDIENTE CNA-FB-131-2023; SEGÚN NOMBRAMIENTO No. CNA-EM-727-2023</t>
  </si>
  <si>
    <t>VIÁTICOS POR COMISIÓN A MAZATENANGO, SUCHITEPÉQUEZ EL (LOS) DIA (S) AL 4  DE AGOSTO DEL 2023 CON EL OBJETIVO DE REALIZAR TALLER INFORMATIVO DEL PROGRAMA MADRES Y/O PADRES EN CONFLICTO CON SU PARENTALIDAD DIRIGIDO A PERSONAL DEL HOSPITAL NACIONAL DE MAZATENANGO; SEGÚN NOMBRAMIENTO No. CNA-EM-746-2023</t>
  </si>
  <si>
    <t>VIÁTICOS POR COMISIÓN A QUETZALTENANGO, QUETZALTENANGO EL (LOS) DIA (S) 25  DE JULIO DEL 2023 CON EL OBJETIVO DE REALIZAR EVALUACIÓN INTEGRAL DEL NIÑO CON EXPEDIENTE CNA-DA-061-2023; SEGÚN NOMBRAMIENTO No. CNA-EM-709-2023</t>
  </si>
  <si>
    <t>VIÁTICOS POR COMISIÓN A SANTA EULALIA, HUEHUETENANGO EL (LOS) DIA (S) 26 AL 28  DE JULIO DEL 2023 CON EL OBJETIVO DE REALIZAR EVALUACIÓN DE CONVIVENCIA DE NNA CON EXPEDIENTE CNA-DA-046-2020; SEGÚN NOMBRAMIENTO No. CNA-EM-712-2023</t>
  </si>
  <si>
    <t>VIÁTICOS POR COMISIÓN A SANTA EULALIA, HUEHUETENANGO EL (LOS) DIA (S) 26 AL 28  DE JULIO DEL 2023 CON EL OBJETIVO DE REALIZAR EVALUACIÓN DE CONVIVENCIA DE NNA CON EXPEDIENTE CNA-DA-046-2020; SEGÚN NOMBRAMIENTO No. CNA-EM-713-2023</t>
  </si>
  <si>
    <t>VIÁTICOS POR COMISIÓN A QUETZALTENANGO, QUETZALTENANGO EL (LOS) DIA (S) 25 AL 26  DE JULIO DEL 2023 CON EL OBJETIVO DE ASISTIR A ENTREGA DE DONACIONES A MUJERES DEL CENTRO DE DETENCIÓN PREVENTIVA PARA MUJERES DE QUETZALTENANGO Y APOYO EN ABORDAJE A MADRES EN CONFLICTO CON SU MATERNIDAD DE ESE CENTRO; SEGÚN NOMBRAMIENTO No. CRH-3-2023-2023</t>
  </si>
  <si>
    <t>VIÁTICOS POR COMISIÓN A NUEVA CONCEPCIÓN, ESCUINTLA EL (LOS) DIA (S) 2  DE AGOSTO DEL 2023 CON EL OBJETIVO DE REALIZAR ORIENTACIÓN A PROGENITORA POR ORDEN DE JUEZ SEGÚN EXPEDIENTE CNA-FB-145-2023; SEGÚN NOMBRAMIENTO No. CNA-EM-741-2023</t>
  </si>
  <si>
    <t>VIÁTICOS POR COMISIÓN A NUEVA CONCEPCIÓN, ESCUINTLA EL (LOS) DIA (S) 2  DE AGOSTO DEL 2023 CON EL OBJETIVO DE REALIZAR ORIENTACIÓN A PROGENITORES POR ORDEN DE JUEZ, SEGÚN EXPEDIENTE: CNA-FB-145-2023; SEGÚN NOMBRAMIENTO No. CNA-SUFB-309-2023</t>
  </si>
  <si>
    <t>VIÁTICOS POR COMISIÓN A NUEVA CONCEPCIÓN, ESCUINTLA EL (LOS) DIA (S) 2  DE AGOSTO DEL 2023 CON EL OBJETIVO DE TRANSPORTAR A PERSONAL DE LA SUBCOORDINACIÓN DE SUBCOORDINACIÓN DE ATENCIÓN Y A APOYO A LA FAMILIA BIOLÓGICA PARA REALIZAR ORIENTACIÓN A PROGENITORES POR ORDEN DE JUEZ, SEGÚN EXPEDIENTE: CNA-FB-145-2023; SEGÚN NOMBRAMIENTO No. CNA-SGYT-716-2023</t>
  </si>
  <si>
    <t>VIÁTICOS POR COMISIÓN A GUAZACAPÁN, SANTA ROSA EL (LOS) DIA (S) 4  DE AGOSTO DEL 2023 CON EL OBJETIVO DE REALIZAR TOMA DE IMPRESIONES PALMARES Y PLANTARES A NNA SEGÚN EXPEDIENTES CNA-FB-128-2023 Y CNA-FB-053-2023; SEGÚN NOMBRAMIENTO No. CNA-EM-743-2023</t>
  </si>
  <si>
    <t>VIÁTICOS POR COMISIÓN A GUAZACAPÁN, SANTA ROSA EL (LOS) DIA (S) 4  DE AGOSTO DEL 2023 CON EL OBJETIVO DE REALIZAR TOMA DE IMPRESIONES PALMARES Y PLANTARES A NNA SEGÚN EXPEDIENTES CNA-FB-128-2023 Y CNA-FB-053-2023; SEGÚN NOMBRAMIENTO No. CNA-EM-744-2023</t>
  </si>
  <si>
    <t>VIÁTICOS POR COMISIÓN A SAN JUAN COMALAPA, CHIMALTENANGO EL (LOS) DIA (S) 3  DE AGOSTO DEL 2023 CON EL OBJETIVO DE TRANSPORTAR A PERSONAL DE LA SUBCOORDINACIÓN DE ATENCIÓN Y APOYO A LA FAMILIA ADOPTIVA Y EL NIÑO ADOPTADO PARA REALIZAR EVALUACIÓN PSICOSOCIAL AL EXPEDIENTE CNA-AN-079-2023, SEGUIMIENTO POST ADOPTIVO Y TALLER DE FORTALECIMIENTO POST ADOPTIVO AL EXPEDIENTE CNA-DA-015-2022; SEGÚN NOMBRAMIENTO No. CNA-SGYT-719-2023</t>
  </si>
  <si>
    <t>VIÁTICOS POR COMISIÓN A GUAZACAPÁN, SANTA ROSA EL (LOS) DIA (S) 4  DE AGOSTO DEL 2023 CON EL OBJETIVO DE TRANSPORTAR A PERSONAL DE LA SUBCOORDINACIÓN DE ATENCIÓN Y APOYO A LA FAMILIA BIOLÓGICA PARA REALIZAR TOMA DE IMPRESIONES PALMARES Y PLANTARES A NNA SEGÚN EXPEDIENTES CNA-FB-128-2023 Y CNA-FB-053-2023; SEGÚN NOMBRAMIENTO No. CNA-SGYT-723-2023</t>
  </si>
  <si>
    <t>ANTICIPO DE VIÁTICOS POR COMISIÓN A SAN MATEO, QUETZALTENANGO EL (LOS) DIA (S) 18  DE AGOSTO DEL 2023 CON EL OBJETIVO DE TRANSPORTAR A PERSONAL DE LA SUBCOORDINACIÓN DE ATENCIÓN AL NIÑO PARA REALIZAR EVALUACIÓN DEL NIÑO CON EXPEDIENTE CNA-DA-107-2022; SEGÚN NOMBRAMIENTO No. CNA-SGYT-761-2023</t>
  </si>
  <si>
    <t>VIÁTICOS POR COMISIÓN A LA GOMERA, ESCUINTLA EL (LOS) DIA (S) 3  DE AGOSTO DEL 2023 CON EL OBJETIVO DE REALIZAR ORIENTACIÓN A PROGENITORA POR ORDEN DE JUEZ SEGÚN EXPEDIENTE CNA-FB-053-2023; SEGÚN NOMBRAMIENTO No. CNA-EM-738-2023</t>
  </si>
  <si>
    <t>VIÁTICOS POR COMISIÓN A PUERTO SAN JOSÉ, ESCUINTLA EL (LOS) DIA (S) 3  DE AGOSTO DEL 2023 CON EL OBJETIVO DE REALIZAR ORIENTACIÓN A PROGENITORA POR ORDEN DE JUEZ SEGÚN EXPEDIENTE CNA-FB-053-2023; SEGÚN NOMBRAMIENTO No. CNA-EM-739-2023</t>
  </si>
  <si>
    <t>VIÁTICOS POR COMISIÓN A SAN JUAN COMALAPA, CHIMALTENANGO EL (LOS) DIA (S) 3  DE AGOSTO DEL 2023 CON EL OBJETIVO DE REALIZAR EVALUACIÓN PSICOSOCIAL AL EXPEDIENTE CNA-AN-079-2023, SEGUIMIENTO POST ADOPTIVO Y TALLER DE FORTALECIMIENTO POST ADOPTIVO AL EXPEDIENTE CNA-DA-015-2022; SEGÚN NOMBRAMIENTO No. CNA-UFA-311-2023</t>
  </si>
  <si>
    <t>VIÁTICOS POR COMISIÓN A SAN JUAN COMALAPA, CHIMALTENANGO EL (LOS) DIA (S) 3  DE AGOSTO DEL 2023 CON EL OBJETIVO DE REALIZAR EVALUACIÓN PSICOSOCIAL AL EXPEDIENTE CNA-AN-079-2023, SEGUIMIENTO POST ADOPTIVO Y TALLER DE FORTALECIMIENTO POST ADOPTIVO AL EXPEDIENTE CNA-DA-015-2022; SEGÚN NOMBRAMIENTO No. CNA-UFA-312-2023</t>
  </si>
  <si>
    <t>VIÁTICOS POR COMISIÓN A PUERTO SAN JOSÉ, ESCUINTLA EL (LOS) DIA (S) 3  DE AGOSTO DEL 2023 CON EL OBJETIVO DE TRANSPORTAR A PERSONAL DE LA SUBCOORDINACIÓN DE ATENCIÓN Y APOYO A LA FAMILIA BIOLÓGICA PARA REALIZAR ORIENTACIÓN A PROGENITORA POR ORDEN DE JUEZ SEGÚN EXPEDIENTE CNA-FB-053-2023; SEGÚN NOMBRAMIENTO No. CNA-SGYT-720-2023</t>
  </si>
  <si>
    <t>VIÁTICOS POR COMISIÓN A EL ASINTAL, RETALHULEU, RETALHULEU EL (LOS) DIA (S) 7  DE AGOSTO DEL 2023 CON EL OBJETIVO DE TRANSPORTAR A PERSONAL DE LA SUBCOORDINACIÓ DE ATENCIÓN Y APOYO A LA FAMILIA BIOLÓGICA PARA REALIZAR BÚSQUEDA DE MADRE BIOLÓGICA PARA REALIZAR PROCESO DE ORIENTACIÓN, SEGÚN EXPEDIENTE CNA-FB-154-2023 Y TOMA DE FOTOGRAFÍA E IMPRESIÓN DE HUELLAS PALMARES Y PLANTARES DE NNA, EXPEDIENTE CNAFB-154-2023; SEGÚN NOMBRAMIENTO No. CNA-SGYT-726-2023</t>
  </si>
  <si>
    <t>VIÁTICOS POR COMISIÓN A SAN MARTÍN JILOTEPEQUE, CHIMALTENANGO EL (LOS) DIA (S) 8  DE AGOSTO DEL 2023 CON EL OBJETIVO DE REALIZAR EVALUACIÓN PSICOSOCIAL Y ASESORÍA A FAMILIAS OPTANTES A LA ADOPCIÓN CON EXPEDIENTE CNA-AN-087-2023 Y CNA-AN-082-2023; SEGÚN NOMBRAMIENTO No. CNA-UFA-317-2023</t>
  </si>
  <si>
    <t>VIÁTICOS POR COMISIÓN A SAN MARTÍN JILOTEPEQUE, CHIMALTENANGO EL (LOS) DIA (S) 8  DE AGOSTO DEL 2023 CON EL OBJETIVO DE REALIZAR EVALUACIÓN PSICOSOCIAL Y ASESORÍA A FAMILIAS OPTANTES A LA ADOPCIÓN CON EXPEDIENTE CNA-AN-087-2023 Y CNA-AN-082-2023; SEGÚN NOMBRAMIENTO No. CNA-UFA-318-2023</t>
  </si>
  <si>
    <t>VIÁTICOS POR COMISIÓN A SAN MATEO, QUETZALTENANGO EL (LOS) DIA (S) 8  DE AGOSTO DEL 2023 CON EL OBJETIVO DE TRANSPORTAR A PERSONAL DE ATENCIÓN AL NIÑO PARA REALIZAR EVALUACIÓN INTEGRAL DEL NIÑO CON EXPEDIENTE CNA-DA-070-2023; SEGÚN NOMBRAMIENTO No. CNA-SGYT-733-2023</t>
  </si>
  <si>
    <t>VIÁTICOS POR COMISIÓN A SAN MARTÍN JILOTEPEQUE, CHIMALTENANGO EL (LOS) DIA (S) 8  DE AGOSTO DEL 2023 CON EL OBJETIVO DE TRANSPORTAR A PERSONAL DE LA SUBCOORDINACIÓN DE ATENCIÓN Y APOYO A LA FAMILIA ADOPTIVA Y EL NIÑO ADOPTADO PARA REALIZAR EVALUACIÓN PSICOSOCIAL Y ASESORÍA A FAMILIAS OPTANTES A LA ADOPCIÓN CON EXPEDIENTE CNA-AN-087-2023 Y CNA-AN-082-2023; SEGÚN NOMBRAMIENTO No. CNA-SGYT-730-2023</t>
  </si>
  <si>
    <t>VIÁTICOS POR COMISIÓN A CHIMALTENANGO, CHIMALTENANGO; SAN LUCAS SACATEPÉQUEZ, SACATEPÉQUEZ EL (LOS) DIA (S) 10  DE AGOSTO DEL 2023 CON EL OBJETIVO DE REALIZAR ORIENTACIÓN A PROGENITORA Y ASOLESCENTE POR ORDEN DE JUEZ, SEGÚN EXPEDIENTES CNA-FB-168-2023 Y CNA-FB-169-2023; SEGÚN NOMBRAMIENTO No. CNA-EM-792-2023</t>
  </si>
  <si>
    <t>VIÁTICOS POR COMISIÓN A CHIMALTENANGO, CHIMALTENANGO; SAN LUCAS SACATEPÉQUEZ, SACATEPÉQUEZ EL (LOS) DIA (S) 10  DE AGOSTO DEL 2023 CON EL OBJETIVO DE TRANSPORTAR A PERSONAL DE LA SUBCOORDINACIÓN DE ATENCIÓN Y APOYO A LA FAMILIA BIOLÓGICA PARA REALIZAR ORIENTACIÓN A PROGENITORA Y ASOLESCENTE POR ORDEN DE JUEZ, SEGÚN EXPEDIENTES CNA-FB-168-2023 Y CNA-FB-169-2023; SEGÚN NOMBRAMIENTO No. CNA-SGYT-745-2023</t>
  </si>
  <si>
    <t>VIÁTICOS POR COMISIÓN A QUETZALTENANGO, QUETZALTENANGO EL (LOS) DIA (S) 11  DE AGOSTO DEL 2023 CON EL OBJETIVO DE TRANSPORTAR A PERSONAL DE LA UNIDAD DE REGISTRO PARA REALIZAR REVISIÓN DE EQUIPOS INFORMÁTICOS Y CONFIGURACIÓN DE VPN; SEGÚN NOMBRAMIENTO No. CNA-SGYT-748-2023</t>
  </si>
  <si>
    <t>VIÁTICOS POR COMISIÓN A CUILAPA, SANTA ROSA EL (LOS) DIA (S) 11  DE AGOSTO DEL 2023 CON EL OBJETIVO DE TRANSPORTAR A PERSONAL DE LA SUBCOORDINACIÓN DE ATENCIÓN Y APOYO A LA FAMILIA BIOLÓGICA PARA REALIZAR BÚSQUEDA PARA ORIENTACIÓN DE PROGENITOR CNA-FB-164-2023; SEGÚN NOMBRAMIENTO No. CNA-SGYT-749-2023</t>
  </si>
  <si>
    <t>ANTICIPO DE VIÁTICOS POR COMISIÓN A SOLOLÁ, SOLOLÁ EL (LOS) DIA (S) 24 AL 25  DE AGOSTO DEL 2023 CON EL OBJETIVO DE REALIZAR EVALUACIÓN INTEGRAL DE LOS HERMANITOS CON EXPEDIENTE CNA-DA-069-2023 Y DEL EXPEDIENTE CNA-DA-072-2023; SEGÚN NOMBRAMIENTO No. CNA-EM-863-2023</t>
  </si>
  <si>
    <t>ANTICIPO DE VIÁTICOS POR COMISIÓN A MONJAS, JALAPA, JALAPA; QUEZADA, JUTIAPA EL (LOS) DIA (S) 24 AL 25  DE AGOSTO DEL 2023 CON EL OBJETIVO DE REALIZAR TALLER DE SEGUIMIENTO POST ADOPTIVO DE CONFORMIDAD CON LOS EXPEDIENTES CNA-DA-105-2009; CNA-DA-023-2020; CNA-DA-033-2021; CNA-DA-047-2011; CNA-DA-037-2015; CNA-DA-062-2018; SEGÚN NOMBRAMIENTO No. CNA-UFA-325-2023</t>
  </si>
  <si>
    <t>ANTICIPO DE VIÁTICOS POR COMISIÓN A MONJAS, JALAPA, JALAPA; QUEZADA, JUTIAPA EL (LOS) DIA (S) 24 AL 25  DE AGOSTO DEL 2023 CON EL OBJETIVO DE REALIZAR TALLER DE SEGUIMIENTO POST ADOPTIVO DE CONFORMIDAD CON LOS EXPEDIENTES CNA-DA-105-2009; CNA-DA-023-2020; CNA-DA-033-2021; CNA-DA-047-2011; CNA-DA-037-2015; CNA-DA-062-2018; SEGÚN NOMBRAMIENTO No. CNA-UFA-326-2023</t>
  </si>
  <si>
    <t>ANTICIPO DE VIÁTICOS POR COMISIÓN A QUETZALTENANGO, QUETZALTENANGO EL (LOS) DIA (S) AL 25  DE AGOSTO DEL 2023 CON EL OBJETIVO DE TRANSPORTAR A PERSONAL DE LA SUBCOORDINACIÓN DE ATENCIÓN AL NIÑO PARA REALIZAR INICIO DE CONVIVENCIA A FAVOR DEL NIÑO CON EXPEDIENTE IDENTIFICADO COMO CNA-DA-061-2023; SEGÚN NOMBRAMIENTO No. CNA-SGYT-775-2023</t>
  </si>
  <si>
    <t>VIÁTICOS POR COMISIÓN A MAZATENANGO, SUCHITEPÉQUEZ EL (LOS) DIA (S) AL 8  DE AGOSTO DEL 2023 CON EL OBJETIVO DE REALIZAR ORIENTACIÓN A PROGENITORA POR ORDEN DE JUEZ EXPEDIENTE CNA-FB-141-2023; ORIENTACIÓN A PROGENITORA POR ORDEN DE JUEZ EXPEDIENTE CNA-FB-142-2023; SEGÚN NOMBRAMIENTO No. CNA-EM-788-2023</t>
  </si>
  <si>
    <t>BYRON RENÉ CASTILLO CASASOLA</t>
  </si>
  <si>
    <t>VIÁTICOS POR COMISIÓN A SAN PABLO, SAN MARCOS EL (LOS) DIA (S) AL 9  DE AGOSTO DEL 2023 CON EL OBJETIVO DE REALIZAR BÚSQUEDA Y ORIENTACIÓN A PROGENITOR POR ORDEN DE JUEZ EXPEDIENTE CNA-FB-116-2023; SEGÚN NOMBRAMIENTO No. CNA-EM-789-2023</t>
  </si>
  <si>
    <t>VIÁTICOS POR COMISIÓN A CHIMALTENANGO, CHIMALTENANGO; MAZATENANGO, SUCHITEPÉQUEZ EL (LOS) DIA (S) 3 AL 4  DE AGOSTO DEL 2023 CON EL OBJETIVO DE ASISTIR A AUDIENCIA EN JUZGADO DE CHIMALTENANGO Y CAPACITACIÓN A JUZGADO DE MAZATENANGO; SEGÚN NOMBRAMIENTO No. CRH-4-2023</t>
  </si>
  <si>
    <t>VIÁTICOS POR COMISIÓN A SANTA LUCÍA MILPAS ALTAS, SACATEPÉQUEZ EL (LOS) DIA (S) 4  DE AGOSTO DEL 2023 CON EL OBJETIVO DE REALIZAR EVALUACIÓN INTEGRAL DE LA NIÑA CON EXPEDIENTE CNA-DA-068-2023. REALIZAR EVALUACIÓN INTEGRAL DEL NIÑO CON EXPEDIENTE CNA-DA-064-2023; SEGÚN NOMBRAMIENTO No. CNA-EM-733-2023</t>
  </si>
  <si>
    <t>VIÁTICOS POR COMISIÓN A SANTA LUCÍA MILPAS ALTAS, SACATEPÉQUEZ EL (LOS) DIA (S) 4  DE AGOSTO DEL 2023 CON EL OBJETIVO DE REALIZAR EVALUACIÓN INTEGRAL DE LA NIÑA CON EXPEDIENTE CNA-DA-068-2023. REALIZAR EVALUACIÓN INTEGRAL DEL NIÑO CON EXPEDIENTE CNA-DA-064-2023; SEGÚN NOMBRAMIENTO No. CNA-EM-734-2023</t>
  </si>
  <si>
    <t>VIÁTICOS POR COMISIÓN A EL ASINTAL, RETALHULEU, RETALHULEU EL (LOS) DIA (S) 7  DE AGOSTO DEL 2023 CON EL OBJETIVO DE REALIZAR BÚSQUEDA DE MADRE BIOLÓGICA PARA REALIZAR PROCESO DE ORIENTACIÓN, SEGÚN EXPEDIENTE CNA-FB-154-2023 Y TOMA DE FOTOGRAFÍA E IMPRESIÓN DE HUELLAS PALMARES Y PLANTARES DE NNA, EXPEDIENTE CNAFB-154-2023; SEGÚN NOMBRAMIENTO No. CNA-EM-756-2023</t>
  </si>
  <si>
    <t>VIÁTICOS POR COMISIÓN A SAN MATEO, QUETZALTENANGO EL (LOS) DIA (S) 8  DE AGOSTO DEL 2023 CON EL OBJETIVO DE REALIZAR EVALUACIÓN INTEGRAL DEL NIÑO CON EXPEDIENTE CNA-DA-070-2023; SEGÚN NOMBRAMIENTO No. CNA-EM-778-2023</t>
  </si>
  <si>
    <t>VIÁTICOS POR COMISIÓN A QUETZALTENANGO, QUETZALTENANGO EL (LOS) DIA (S) 11  DE AGOSTO DEL 2023 CON EL OBJETIVO DE REALIZAR REVISIÓN DE EQUIPOS INFORMÁTICOS Y CONFIGURACIÓN DE VPN; SEGÚN NOMBRAMIENTO No. CNA-UR-1-2023</t>
  </si>
  <si>
    <t>VIÁTICOS POR COMISIÓN A CHIMALTENANGO, CHIMALTENANGO; SAN LUCAS SACATEPÉQUEZ, SACATEPÉQUEZ EL (LOS) DIA (S) 10  DE AGOSTO DEL 2023 CON EL OBJETIVO DE REALIZAR ORIENTACIÓN A PROGENITORA Y ASOLESCENTE POR ORDEN DE JUEZ, SEGÚN EXPEDIENTES CNA-FB-168-2023 Y CNA-FB-169-2023; SEGÚN NOMBRAMIENTO No. CNA-EM-791-2023</t>
  </si>
  <si>
    <t>VIÁTICOS POR COMISIÓN A CHIMALTENANGO, CHIMALTENANGO; SAN LUCAS SACATEPÉQUEZ, SACATEPÉQUEZ EL (LOS) DIA (S) 10  DE AGOSTO DEL 2023 CON EL OBJETIVO DE REALIZAR ORIENTACIÓN A PROGENITORA Y ASOLESCENTE POR ORDEN DE JUEZ, SEGÚN EXPEDIENTES CNA-FB-168-2023 Y CNA-FB-169-2023; SEGÚN NOMBRAMIENTO No. CNA-EM-793-2023</t>
  </si>
  <si>
    <t>VIÁTICOS POR COMISIÓN A ZARAGOZA, CHIMALTENANGO; SAN ANTONIO AGUAS CALIENTES, SACATEPÉQUEZ EL (LOS) DIA (S) 17  DE AGOSTO DEL 2023 CON EL OBJETIVO DE REALIZAR ORIENTACIÓN A PROGENITORA POR ORDEN DE JUEZ, SEGÚN EXPEDIENTE CNA-DA-152-2023; SEGÚN NOMBRAMIENTO No. CNA-EM-810-2023</t>
  </si>
  <si>
    <t>VIÁTICOS POR COMISIÓN A ZARAGOZA, CHIMALTENANGO; SAN ANTONIO AGUAS CALIENTES, SACATEPÉQUEZ EL (LOS) DIA (S) 17  DE AGOSTO DEL 2023 CON EL OBJETIVO DE REALIZAR ORIENTACIÓN A PROGENITORA POR ORDEN DE JUEZ, SEGÚN EXPEDIENTE CNA-DA-152-2023; SEGÚN NOMBRAMIENTO No. CNA-EM-808-2023</t>
  </si>
  <si>
    <t>VIÁTICOS POR COMISIÓN A HUEHUETENANGO, HUEHUETENANGO EL (LOS) DIA (S) 17 AL 18  DE AGOSTO DEL 2023 CON EL OBJETIVO DE TRANSPORTAR A PERSONAL DE LA UNIDAD DE AUTORIZACIÓN Y CONTROL DE HOGARES DE PROTECCIÓN Y ORGANISMOS INTERNACIONALES PARA REALIZAR ASESORÍA AL HOGAR FINCA JUVENIL CNA-EM-EP005-2018; SEGÚN NOMBRAMIENTO No. CNA-SGYT-758-2023</t>
  </si>
  <si>
    <t>BEATRIZ ESPERANZA SELVA BARRIOS</t>
  </si>
  <si>
    <t>VIÁTICOS POR COMISIÓN A JALAPA, JALAPA EL (LOS) DIA (S) 9 AL 10  DE AGOSTO DEL 2023 CON EL OBJETIVO DE REALIZAR EVALUACIÓN PSICOSOCIAL A SOLICITANTE DE ADOPCIÓN CON EXPEDIENTE CNA-AN-048-2023; EVALUACIÓN DE SEGUIMIENTO POSTADOPTIVO, DE ACUERDO AL EXPEDIENTE CNA-DA-005-2017 Y CNA-DA-116-2023 Y SU RESPECTIVO TALLER DE FORTALECIMIENTO; SEGÚN NOMBRAMIENTO No. CNA-UFA-314-2023</t>
  </si>
  <si>
    <t>VIÁTICOS POR COMISIÓN A PANAJACHEL, SOLOLÁ EL (LOS) DIA (S) 9  DE AGOSTO DEL 2023 CON EL OBJETIVO DE REALIZAR EVALUACIÓN DE CONVIVENCIA DEL NNA CON EXPEDIENTE CNA-DA-023-2023; SEGÚN NOMBRAMIENTO No. CNA-EM-769-2023</t>
  </si>
  <si>
    <t>VIÁTICOS POR COMISIÓN A SAN MATEO, QUETZALTENANGO EL (LOS) DIA (S) 8  DE AGOSTO DEL 2023 CON EL OBJETIVO DE REALIZAR EVALUACIÓN INTEGRAL DEL NIÑO CON EXPEDIENTE CNA-DA-070-2023; SEGÚN NOMBRAMIENTO No. CNA-EM-777-2023</t>
  </si>
  <si>
    <t>VIÁTICOS POR COMISIÓN A MAZATENANGO, SUCHITEPÉQUEZ EL (LOS) DIA (S) 16  DE AGOSTO DEL 2023 CON EL OBJETIVO DE EVACUAR AUDIENCIA DE LA CARPETA JUDICIAL No. 10028-2016-00156 DE CONTROL Y EJECUCIÓN DEL CUMPLIMIENTO DE LA MEDIDA DE PROTECCIÓN; SEGÚN NOMBRAMIENTO No. CNA-UACHP-324-2023</t>
  </si>
  <si>
    <t>VIÁTICOS POR COMISIÓN A HUEHUETENANGO, HUEHUETENANGO EL (LOS) DIA (S) 17 AL 18  DE AGOSTO DEL 2023 CON EL OBJETIVO DE REALIZAR ASESORÍA AL HOGAR FINCA JUVENIL CNA-EM-EP005-2018; SEGÚN NOMBRAMIENTO No. CNA-UACHP-325-2023</t>
  </si>
  <si>
    <t>VIÁTICOS POR COMISIÓN A MAZATENANGO, SUCHITEPÉQUEZ EL (LOS) DIA (S) 16  DE AGOSTO DEL 2023 CON EL OBJETIVO DE TRASLADAR A PERSONAL DE LA UNIDAD DE AUTORIZACIÓN Y CONTROL DE HOGARES DE PROTECCIÓN Y ORGANISMOS INTERNACIONALES PARA EVACUAR AUDIENCIA DE LA CARPETA JUDICIAL No. 10028-2016-00156 DE CONTROL Y EJECUCIÓN DEL CUMPLIMIENTO DE LA MEDIDA DE PROTECCIÓN; SEGÚN NOMBRAMIENTO No. CNA-SGYT-754-2023</t>
  </si>
  <si>
    <t>VIÁTICOS POR COMISIÓN A COBÁN, ALTA VERAPAZ EL (LOS) DIA (S) 16  DE AGOSTO DEL 2023 CON EL OBJETIVO DE TRANSPORTAR A PERSONAL DE LA SUBCOORDINACIÓN DE ATENCIÓN Y APOYO A LA FAMILIA BIOLÓGICA PARA REALIZAR PRIMER ABORDAJE A MADRE BIOLÓGICA, SEGÚN EXPEDIENTE CNA-FB-150-2023; SEGÚN NOMBRAMIENTO No. CNA-SGYT-753-2023</t>
  </si>
  <si>
    <t>VIÁTICOS POR COMISIÓN A COBÁN, ALTA VERAPAZ EL (LOS) DIA (S) 16  DE AGOSTO DEL 2023 CON EL OBJETIVO DE REALIZAR PROCESO DE PRIMER ABORDAJE A MADRE BIOLÓGICA, SEGÚN EXPEDIENTE CNA-FB-150-2023; SEGÚN NOMBRAMIENTO No. CNA-EM-801-2023</t>
  </si>
  <si>
    <t>VIÁTICOS POR COMISIÓN A CANILLÁ, QUICHÉ EL (LOS) DIA (S) 18  DE AGOSTO DEL 2023 CON EL OBJETIVO DE TRANSPORTAR A PERSONAL DE LA SUBCOORDINACIÓN DE ATENCIÓN AL NIÑO PARA REALIZAR EVALUACIÓN DE CONVIVENCIA DE NIÑO CON EXPEDIENTE CNA-DA-041-2023; SEGÚN NOMBRAMIENTO No. CNA-SGYT-760-2023</t>
  </si>
  <si>
    <t>VIÁTICOS POR COMISIÓN A MONJAS, JALAPA EL (LOS) DIA (S) 22  DE AGOSTO DEL 2023 CON EL OBJETIVO DE TRANSPORTAR A PERSONAL DE LA SUBCOORDINACIÓN DE ATENCIÓN AL NIÑO PARA TRABAJAR PROYECTO DE VIDA A FAVOR DE LA ADOLESCENTE CON EXPEDIENTE IDENTIFICADO COMO CNA-DA-013-2022; SEGÚN NOMBRAMIENTO No. CNA-SGYT-763-2023</t>
  </si>
  <si>
    <t>VIÁTICOS POR COMISIÓN A IZTAPA, ESCUINTLA EL (LOS) DIA (S) 22  DE AGOSTO DEL 2023 CON EL OBJETIVO DE TRANSPORTAR A PERSONAL DE LA SUBCOORDINACIÓN DE ATENCIÓN Y APOYO A LA FAMILIA BIOLÓGICA Y SERVICIOS TÉRNICOS / PROFESIONALES PARA REALIZAR BÚSQUEDA PARA ORIENTACIÓN A PROGENITORA CNA-FB-240-2022; SEGÚN NOMBRAMIENTO No. CNA-SGYT-764-2023</t>
  </si>
  <si>
    <t>ANTICIPO DE VIÁTICOS POR COMISIÓN A CAMOTÁN; PUERTO BARRIOS, IZABAL EL (LOS) DIA (S) 31 AL 1  DE SEPTIEMBRE DEL 2023 CON EL OBJETIVO DE REALIZAR VIDEOS DE NIÑAS Y NIÑOS EN CONDICIÓN DE ADOPCIÓN PRIORITARIA; SEGÚN NOMBRAMIENTO No. CNA-DG-36-2023</t>
  </si>
  <si>
    <t>ANTICIPO DE VIÁTICOS POR COMISIÓN A CAMOTÁN, CHIQUIMULA; PUERTO BARRIOS, IZABAL EL (LOS) DIA (S) 31 AL 1  DE SEPTIEMBRE DEL 2023 CON EL OBJETIVO DE TRANSPORTAR A PERSONAL DE LA DIRECCIÓN GENERAL Y DE LA SUBCOORDINACIÓN DE ATENCIÓN AL NIÑO PARA REALIZAR VIDEOS DE NIÑAS Y NIÑOS EN CONDICIÓN DE ADOPCIÓN PRIORITARIA Y REALIZAR ACOMPAÑAMIENTO REALIZACIÓN CAMPAÑA "ABRE TU CORAZÓN", CON EL NNA CON EXPEDIENTE CNA-DA-098-2022; SEGÚN NOMBRAMIENTO No. CNA-SGYT-785-2023</t>
  </si>
  <si>
    <t>VIÁTICOS POR COMISIÓN A JALAPA, JALAPA EL (LOS) DIA (S) 9 AL 10  DE AGOSTO DEL 2023 CON EL OBJETIVO DE TRANSPORTAR A PERSONAL DE LA SUBCOORDINACIÓN DE ATENCIÓN Y APOYO A LA FAMILIA ADOPTIVA Y EL NIÑO ADOPTADO PARA REALIZAR EVALUACIÓN PSICOSOCIAL A SOLICITANTE DE ADOPCIÓN CON EXPEDIENTE CNA-AN-048-2023; EVALUACIÓN DE SEGUIMIENTO POSTADOPTIVO, DE ACUERDO AL EXPEDIENTE CNA-DA-005-2017 Y CNA-DA-116-2023 Y SU RESPECTIVO TALLER DE FORTALECIMIENTO; SEGÚN NOMBRAMIENTO No. CNA-SGYT-736-2023</t>
  </si>
  <si>
    <t>VIÁTICOS POR COMISIÓN A RETALHULEU, RETALHULEU EL (LOS) DIA (S) 10 AL 11  DE AGOSTO DEL 2023 CON EL OBJETIVO DE REALIZAR EVALUACIÓN INTEGRAL DE LOS HERMANITOS CON EXPEDIENTE CNA-DA-066-2023; SEGÚN NOMBRAMIENTO No. CNA-EM-749-2023</t>
  </si>
  <si>
    <t>VIÁTICOS POR COMISIÓN A RETALHULEU, RETALHULEU EL (LOS) DIA (S) 10 AL 11  DE AGOSTO DEL 2023 CON EL OBJETIVO DE REALIZAR EVALUACIÓN INTEGRAL DE LOS HERMANITOS CON EXPEDIENTE CNA-DA-066-2023; SEGÚN NOMBRAMIENTO No. CNA-EM-747-2023</t>
  </si>
  <si>
    <t>VIÁTICOS POR COMISIÓN A MALACATÁN, SAN MARCOS EL (LOS) DIA (S) 10 AL 11  DE AGOSTO DEL 2023 CON EL OBJETIVO DE REALIZAR EVALUACIÓN PSICOSOCIAL Y PSICOLÓGICA DEL EXPEDIENTE CNA-AN-081-2023; SEGUIMIENTO POST ADOPTIVO Y TALLER DE FORTALECIMIENTO POST ADOPTIVO AL EXPEDIENTE CNA-DA-006-2016; SEGÚN NOMBRAMIENTO No. CNA-UFA-319-2023</t>
  </si>
  <si>
    <t>VIÁTICOS POR COMISIÓN A MALACATÁN, SAN MARCOS EL (LOS) DIA (S) 10 AL 11  DE AGOSTO DEL 2023 CON EL OBJETIVO DE REALIZAR EVALUACIÓN PSICOSOCIAL Y PSICOLÓGICA DEL EXPEDIENTE CNA-AN-081-2023; SEGUIMIENTO POST ADOPTIVO Y TALLER DE FORTALECIMIENTO POST ADOPTIVO AL EXPEDIENTE CNA-DA-006-2016; SEGÚN NOMBRAMIENTO No. CNA-UFA-320-2023</t>
  </si>
  <si>
    <t>VIÁTICOS POR COMISIÓN A COBÁN, SANTA CRUZ VERAPAZ, ALTA VERAPAZ EL (LOS) DIA (S) 9 AL 10  DE AGOSTO DEL 2023 CON EL OBJETIVO DE TRANSPORTAR A PERSONAL DE LA DIRECCIÓN GENERAL Y DE LA SUBCOORDINACIÓN DE ATENCIÓN Y APOYO A LA FAMILIA ADOPTIVA Y EL NIÑO ADOPTADO PARA ASISTIR A REUNIÓN DE FORTALECIMIENTO REGISTRAL DEL RENAP; SEGÚN NOMBRAMIENTO No. CNA-SGYT-741-2023</t>
  </si>
  <si>
    <t>VIÁTICOS POR COMISIÓN A COBÁN, SANTA CRUZ VERAPAZ, ALTA VERAPAZ EL (LOS) DIA (S) 9 AL 10  DE AGOSTO DEL 2023 CON EL OBJETIVO DE ASISTIR A REUNIÓN DE FORTALECIMIENTO REGISTRAL DEL RENAP; SEGÚN NOMBRAMIENTO No. CNA-EM-800-2023</t>
  </si>
  <si>
    <t>VIÁTICOS POR COMISIÓN A RETALHULEU, RETALHULEU EL (LOS) DIA (S) 10 AL 11  DE AGOSTO DEL 2023 CON EL OBJETIVO DE TRANSPORTAR A PERSONAL DE LA SUBCOORDINACIÓN DE ATENCIÓN AL NIÑO PARA REALIZAR EVALUACIÓN INTEGRAL DE LOS HERMANITOS CON EXPEDIENTE CNA-DA-066-2023; SEGÚN NOMBRAMIENTO No. CNA-SGYT-743-2023</t>
  </si>
  <si>
    <t>VIÁTICOS POR COMISIÓN A MALACATÁN, SAN MARCOS EL (LOS) DIA (S) 10 AL 11  DE AGOSTO DEL 2023 CON EL OBJETIVO DE TRANSPORTAR A PERSONAL DE LA SUBCOORDINACIÓN DE ATENCIÓN Y APOYO A LA FAMILIA ADOPTIVA Y EL NIÑO ADOPTADO PARA REALIZAR EVALUACIÓN PSICOSOCIAL Y PSICOLÓGICA DEL EXPEDIENTE CNA-AN-081-2023; SEGUIMIENTO POST ADOPTIVO Y TALLER DE FORTALECIMIENTO POST ADOPTIVO AL EXPEDIENTE CNA-DA-006-2016; SEGÚN NOMBRAMIENTO No. CNA-SGYT-742-2023</t>
  </si>
  <si>
    <t>VIÁTICOS POR COMISIÓN A SAN PABLO, SAN PEDRO SACATEPÉQUEZ, TEJUTLA, SAN LORENZO, SAN MARCOS EL (LOS) DIA (S) 16 AL 18  DE AGOSTO DEL 2023 CON EL OBJETIVO DE TRANSPORTAR A PERSONAL DE LA SUBCOORDINACIÓN DE ATENCIÓN Y APOYO A LA FAMILIA ADOPTIVA Y EL NIÑO ADOPTADO PARA REALIZAR EVALUACIÓN PSICOSOCIAL A SOLICITANTE DE LA ADOPCIÓN CON EXPEDIENTE CNA-AN-093-2023; EVALUACIÓN DE SEGUIMIENTO POSTADOPTIVO, DE ACUERDO AL EXPEDIENTE CNA-DA-006-2020, CNA-DA-065-2019, CNA-DA-028-2022 Y CNA-DA-027-2018. CON SU RESPECTIVO TALLER DE FORTALECIMIENTO; SEGÚN NOMBRAMIENTO No. CNA-SGYT-751-2023</t>
  </si>
  <si>
    <t>VIÁTICOS POR COMISIÓN A SAN PABLO, SAN PEDRO SACATEPÉQUEZ, TEJUTLA, SAN LORENZO, SAN MARCOS EL (LOS) DIA (S) 16 AL 18  DE AGOSTO DEL 2023 CON EL OBJETIVO DE REALIZAR EVALUACIÓN PSICOSOCIAL A SOLICITANTE DE LA ADOPCIÓN CON EXPEDIENTE CNA-AN-093-2023; EVALUACIÓN DE SEGUIMIENTO POSTADOPTIVO, DE ACUERDO AL EXPEDIENTE CNA-DA-006-2020, CNA-DA-065-2019, CNA-DA-028-2022 Y CNA-DA-027-2018. CON SU RESPECTIVO TALLER DE FORTALECIMIENTO; SEGÚN NOMBRAMIENTO No. CNA-UFA-322-2023</t>
  </si>
  <si>
    <t>VIÁTICOS POR COMISIÓN A USPANTÁN, QUICHÉ; SANTIAGO, SACATEPÉQUEZ EL (LOS) DIA (S) 17 AL 18  DE AGOSTO DEL 2023 CON EL OBJETIVO DE TRANSPORTAR A PERSONAL DE LA SUBCOORDINACIÓN DE ATENCIÓN Y APOYO A LA FAMILIA ADOPTIVA Y EL NIÑO ADOPTADO PARA REALIZAR ASESORÍA Y EVALUACIÓN PSICOSOCIAL DE ACUERDO CON EXPEDIENTE CNA-AN-089-2023 Y CNA-AN-084-2023; SEGÚN NOMBRAMIENTO No. CNA-SGYT-759-2023</t>
  </si>
  <si>
    <t>VIÁTICOS POR COMISIÓN A MALACATANCITO, HUEHUETENANGO; SAN PEDRO SACATEPÉQUEZ, SAN MARCOS; QUETZALTENANGO, QUETZALTENANGO EL (LOS) DIA (S) 22 AL 24  DE AGOSTO DEL 2023 CON EL OBJETIVO DE TRANSPORTAR A PERSONAL DE SERVICIOS TÉCNICOS / PROFESIONALES Y DE LA COORDINACIÓN DEL EQUIPO MULTIDISCIPLINARIO PARA REALIZAR BÚSQUEDA PARA ORIENTACIÓN Y EXTRACCIÓN DE MUESTRA DE ADN A NNA, CON EXPEDIENTE CNA-FB-069-2023, BÚSQUEDA Y ORIENTACIÓN A PROGENITORA POR ORDEN DE JUEZ, TOMA DE MUESTRAS DE ADN A NNA CON EXPEDIENTE CNA-FB-069-2023; SEGÚN NOMBRAMIENTO No. CNA-SGYT-765-2023</t>
  </si>
  <si>
    <t>VIÁTICOS POR COMISIÓN A SOLOLÁ, SOLOLÁ EL (LOS) DIA (S) 24 AL 25  DE AGOSTO DEL 2023 CON EL OBJETIVO DE TRANSPORTAR A PERSONAL DE LA SUBCOORDINACIÓN DE ATENCIÓN AL NIÑO PARA REALIZAR EVALUACIÓN INTEGRAL DE LOS HERMANITOS CON EXPEDIENTE CNA-DA-069-2023 Y DEL EXPEDIENTE CNA-DA-072-2023; SEGÚN NOMBRAMIENTO No. CNA-SGYT-774-2023</t>
  </si>
  <si>
    <t>VIÁTICOS POR COMISIÓN A MONJAS, JALAPA, JALAPA; QUEZADA, JUTIAPA EL (LOS) DIA (S) 24 AL 25  DE AGOSTO DEL 2023 CON EL OBJETIVO DE TRANSPORTAR A PERSONAL DE LA SUBCOORDINACIÓN DE ATENCIÓN Y APOYO A LA FAMILIA ADOPTIVA Y EL NIÑO ADOPTADO PARA REALIZAR TALLER DE SEGUIMIENTO POST ADOPTIVO DE CONFORMIDAD CON LOS EXPEDIENTES CNA-DA-105-2009; CNA-DA-023-2020; CNA-DA-033-2021; CNA-DA-047-2011; CNA-DA-037-2015; CNA-DA-062-2018; SEGÚN NOMBRAMIENTO No. CNA-SGYT-770-2023</t>
  </si>
  <si>
    <t>VIÁTICOS POR COMISIÓN A SAN ANTONIO SUCHITEPÉQUEZ, MAZATENANGO, SUCHITEPÉQUEZ EL (LOS) DIA (S) 29 AL 30  DE AGOSTO DEL 2023 CON EL OBJETIVO DE TRANSPORTAR A PERSONAL DE LA SUBCOORDINACIÓN DE ATENCIÓN AL NIÑO Y SERVICIOS TÉCNICOS / PROFESIONALES PARA REALIZAR SEGUIMIENTO DE LA CONVIVENCIA DE CNA-DA-074-2019 Y AUDIENCIA EN EL JUZGADO DE LA NIÑEZ Y ADOLESCENCIA Y ADOLESCENTES EN CONFLICTO CON LA LEY PENAL DEL DEPARTAMENTO DE SUCHITEPÉQUEZ, CARPETA JUDICIAL 10012-2022-00277 Y ACOMPAÑAMIENTO A EVALUACIÓN DEL PERIODO DE CONVIVENCIA EXP. CNA-DA-079-2019; SEGÚN NOMBRAMIENTO No. CNA-SGYT-779-2023</t>
  </si>
  <si>
    <t>VIÁTICOS POR COMISIÓN A SALAMÁ, BAJA VERAPAZ EL (LOS) DIA (S) 24 AL 25  DE AGOSTO DEL 2023 CON EL OBJETIVO DE TRANSPORTAR A PERSONAL DE LA SUBCOORDINACIÓN DE ATENCIÓN Y APOYO A LA FAMILIA ADOPTIVA Y EL NIÑO ADOPTADO PARA REALIZAR EVALUACIÓN PSICOSOCIAL  ASESORÍA A FAMILIA OPTANTE A LA ADOPCIÓN CON EXPEDIENTE CNA-AN-078-2023; SEGÚN NOMBRAMIENTO No. CNA-SGYT-773-2023</t>
  </si>
  <si>
    <t>VIÁTICOS POR COMISIÓN A SAN PABLO, SAN MARCOS EL (LOS) DIA (S) AL 9  DE AGOSTO DEL 2023 CON EL OBJETIVO DE REALIZAR BÚSQUEDA Y ORIENTACIÓN A PROGENITOR POR ORDEN DE JUEZ EXPEDIENTE CNA-FB-116-2023, LA PROFESIONAL SE TRASLADARÁ  POR SUS PROPIOS MEDIOS; SEGÚN NOMBRAMIENTO No. CNA-EM-790-2023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</si>
</sst>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15" fillId="0" borderId="0"/>
    <xf numFmtId="0" fontId="14" fillId="0" borderId="0"/>
    <xf numFmtId="168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0" borderId="0"/>
    <xf numFmtId="167" fontId="17" fillId="0" borderId="0" applyFont="0" applyFill="0" applyBorder="0" applyAlignment="0" applyProtection="0"/>
    <xf numFmtId="0" fontId="14" fillId="0" borderId="0"/>
    <xf numFmtId="0" fontId="14" fillId="0" borderId="0"/>
    <xf numFmtId="167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9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11" xfId="0" applyBorder="1"/>
    <xf numFmtId="165" fontId="0" fillId="0" borderId="12" xfId="0" applyNumberForma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1" xfId="0" applyBorder="1" applyAlignment="1">
      <alignment wrapText="1"/>
    </xf>
    <xf numFmtId="165" fontId="0" fillId="0" borderId="15" xfId="0" applyNumberFormat="1" applyBorder="1" applyAlignment="1">
      <alignment vertical="center"/>
    </xf>
    <xf numFmtId="0" fontId="6" fillId="0" borderId="14" xfId="0" applyFont="1" applyBorder="1" applyAlignment="1">
      <alignment horizontal="left"/>
    </xf>
    <xf numFmtId="0" fontId="1" fillId="0" borderId="0" xfId="0" applyFont="1"/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justify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5" fontId="1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justify" vertical="center" wrapText="1"/>
    </xf>
    <xf numFmtId="165" fontId="4" fillId="0" borderId="22" xfId="0" applyNumberFormat="1" applyFont="1" applyBorder="1" applyAlignment="1">
      <alignment vertical="center"/>
    </xf>
    <xf numFmtId="0" fontId="18" fillId="0" borderId="0" xfId="0" applyFont="1"/>
    <xf numFmtId="14" fontId="7" fillId="2" borderId="20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14" fontId="7" fillId="2" borderId="24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/>
    </xf>
    <xf numFmtId="14" fontId="5" fillId="0" borderId="25" xfId="0" applyNumberFormat="1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Border="1" applyAlignment="1">
      <alignment vertical="center"/>
    </xf>
    <xf numFmtId="14" fontId="7" fillId="2" borderId="8" xfId="0" applyNumberFormat="1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justify" vertical="center" wrapText="1"/>
    </xf>
    <xf numFmtId="14" fontId="7" fillId="2" borderId="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4" fontId="20" fillId="2" borderId="30" xfId="0" applyNumberFormat="1" applyFont="1" applyFill="1" applyBorder="1" applyAlignment="1">
      <alignment horizontal="justify" vertical="center" wrapText="1"/>
    </xf>
    <xf numFmtId="165" fontId="3" fillId="0" borderId="31" xfId="0" applyNumberFormat="1" applyFont="1" applyBorder="1" applyAlignment="1">
      <alignment vertical="center"/>
    </xf>
    <xf numFmtId="1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165" fontId="4" fillId="0" borderId="33" xfId="0" applyNumberFormat="1" applyFont="1" applyBorder="1" applyAlignment="1">
      <alignment vertical="center"/>
    </xf>
    <xf numFmtId="0" fontId="22" fillId="2" borderId="32" xfId="0" applyFont="1" applyFill="1" applyBorder="1" applyAlignment="1">
      <alignment vertical="center" wrapText="1"/>
    </xf>
    <xf numFmtId="0" fontId="22" fillId="2" borderId="35" xfId="0" applyFont="1" applyFill="1" applyBorder="1" applyAlignment="1">
      <alignment vertical="center" wrapText="1"/>
    </xf>
    <xf numFmtId="0" fontId="22" fillId="2" borderId="34" xfId="0" applyFont="1" applyFill="1" applyBorder="1" applyAlignment="1">
      <alignment vertical="center" wrapText="1"/>
    </xf>
    <xf numFmtId="165" fontId="4" fillId="0" borderId="36" xfId="0" applyNumberFormat="1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191">
    <cellStyle name="Euro" xfId="16" xr:uid="{84AA4FBE-0411-48D5-ACF9-4E40B8D3613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3" xfId="73" xr:uid="{9F9C2250-EFE6-4F39-8640-DA32D1CF2F75}"/>
    <cellStyle name="Millares 2 2 3 2" xfId="162" xr:uid="{7562D06D-481C-40E7-AEDB-6B38BC965B06}"/>
    <cellStyle name="Millares 2 2 4" xfId="125" xr:uid="{BB5C5009-801D-48BE-B08B-765FF8C9AAA8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3" xfId="74" xr:uid="{8A2D6252-6DC0-4E8F-9283-E0A2C3364157}"/>
    <cellStyle name="Millares 2 3 3 2" xfId="163" xr:uid="{F33F7E02-656E-4873-9461-F844B0C3C0BB}"/>
    <cellStyle name="Millares 2 3 4" xfId="130" xr:uid="{46917628-BDEA-4AA9-A8C4-4FBDE697F81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5" xfId="72" xr:uid="{0FB8F900-FDC2-44D6-85E1-491FC94E38D0}"/>
    <cellStyle name="Millares 2 5 2" xfId="161" xr:uid="{1F5D99FC-C3C1-4326-A311-B51CF3309C0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3" xfId="76" xr:uid="{AF00A516-80BA-4E6C-95DE-E6B6C585CEAB}"/>
    <cellStyle name="Millares 3 2 2 3 2" xfId="164" xr:uid="{534A23E6-5630-477C-9A5E-53F122B30BEC}"/>
    <cellStyle name="Millares 3 2 2 4" xfId="114" xr:uid="{8DF68DA1-1709-489B-B333-8DB887B811FB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3" xfId="77" xr:uid="{D78D4D83-B98B-4589-8F46-98158AFA998A}"/>
    <cellStyle name="Millares 3 3 3 2" xfId="165" xr:uid="{C0A53473-9F01-404C-98F2-45CE6D2CAB5D}"/>
    <cellStyle name="Millares 3 3 4" xfId="115" xr:uid="{09998CE0-83FD-455D-810E-D9DE0D0A0A80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3" xfId="78" xr:uid="{360A7791-2784-4DB1-AF5E-5B9C43581199}"/>
    <cellStyle name="Millares 3 4 3 2" xfId="166" xr:uid="{8A33BE55-65C6-4993-8385-B725A473EE46}"/>
    <cellStyle name="Millares 3 4 4" xfId="113" xr:uid="{880CD207-DCBD-4CBE-B19D-6061927C37F6}"/>
    <cellStyle name="Millares 4" xfId="10" xr:uid="{4CC78FEF-1895-47D0-AE38-588504325854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3" xfId="117" xr:uid="{EEBBA0E5-5667-4432-B84B-721424C77DE9}"/>
    <cellStyle name="Moneda 2 3" xfId="79" xr:uid="{9F3AB464-021F-48C4-8562-F38001B5161A}"/>
    <cellStyle name="Moneda 2 3 2" xfId="167" xr:uid="{26F826F8-C4BC-457C-BE3E-E945F9B478D0}"/>
    <cellStyle name="Moneda 2 4" xfId="116" xr:uid="{E4A009ED-19A2-4A25-9C52-5C5CB7E64B0F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3" xfId="119" xr:uid="{41532E16-0CFF-4107-97A3-CCBF0D875B0F}"/>
    <cellStyle name="Moneda 3 3" xfId="82" xr:uid="{F2FDAF9F-B021-4F20-9956-ABC9D4A3AB8D}"/>
    <cellStyle name="Moneda 3 3 2" xfId="170" xr:uid="{2B8B6CD6-9B39-468B-85CA-AE0F45BBA917}"/>
    <cellStyle name="Moneda 3 4" xfId="118" xr:uid="{8C8D82C2-D117-4F3A-B745-BB0603260DB5}"/>
    <cellStyle name="Moneda 4" xfId="70" xr:uid="{042C2FFD-88A7-4C7F-ADA3-5E976115DE8D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4" xfId="26" xr:uid="{23605EE9-9462-4438-9148-769B2BB4E74C}"/>
    <cellStyle name="Normal 2 4 2" xfId="54" xr:uid="{5EE69B66-52DA-4BB9-A9E4-41B468610270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55700C47-14D6-47DA-8544-D3C0C6B3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59357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tabSelected="1" view="pageBreakPreview" zoomScale="70" zoomScaleNormal="70" zoomScaleSheetLayoutView="70" zoomScalePageLayoutView="40" workbookViewId="0">
      <selection activeCell="B96" sqref="B96"/>
    </sheetView>
  </sheetViews>
  <sheetFormatPr baseColWidth="10" defaultColWidth="9.140625" defaultRowHeight="15" x14ac:dyDescent="0.25"/>
  <cols>
    <col min="1" max="1" width="13.28515625" customWidth="1"/>
    <col min="2" max="2" width="33.28515625" style="2" customWidth="1"/>
    <col min="3" max="3" width="84.28515625" customWidth="1"/>
    <col min="4" max="4" width="16.140625" style="6" customWidth="1"/>
    <col min="5" max="5" width="13.5703125" bestFit="1" customWidth="1"/>
    <col min="6" max="6" width="14.42578125" bestFit="1" customWidth="1"/>
  </cols>
  <sheetData>
    <row r="1" spans="1:4" ht="15.75" x14ac:dyDescent="0.25">
      <c r="A1" s="73" t="s">
        <v>0</v>
      </c>
      <c r="B1" s="74"/>
      <c r="C1" s="74"/>
      <c r="D1" s="75"/>
    </row>
    <row r="2" spans="1:4" ht="15.75" x14ac:dyDescent="0.25">
      <c r="A2" s="70" t="s">
        <v>1</v>
      </c>
      <c r="B2" s="71"/>
      <c r="C2" s="71"/>
      <c r="D2" s="72"/>
    </row>
    <row r="3" spans="1:4" ht="15.75" x14ac:dyDescent="0.25">
      <c r="A3" s="70" t="s">
        <v>2</v>
      </c>
      <c r="B3" s="71"/>
      <c r="C3" s="71"/>
      <c r="D3" s="72"/>
    </row>
    <row r="4" spans="1:4" x14ac:dyDescent="0.25">
      <c r="A4" s="9"/>
      <c r="D4" s="8"/>
    </row>
    <row r="5" spans="1:4" x14ac:dyDescent="0.25">
      <c r="A5" s="9"/>
      <c r="D5" s="8"/>
    </row>
    <row r="6" spans="1:4" ht="15.75" x14ac:dyDescent="0.25">
      <c r="A6" s="13" t="s">
        <v>3</v>
      </c>
      <c r="D6" s="8"/>
    </row>
    <row r="7" spans="1:4" ht="15.75" x14ac:dyDescent="0.25">
      <c r="A7" s="13" t="s">
        <v>5</v>
      </c>
      <c r="D7" s="8"/>
    </row>
    <row r="8" spans="1:4" ht="15.75" x14ac:dyDescent="0.25">
      <c r="A8" s="13" t="s">
        <v>4</v>
      </c>
      <c r="D8" s="8"/>
    </row>
    <row r="9" spans="1:4" x14ac:dyDescent="0.25">
      <c r="A9" s="9"/>
      <c r="D9" s="8"/>
    </row>
    <row r="10" spans="1:4" ht="15.75" x14ac:dyDescent="0.25">
      <c r="A10" s="67" t="s">
        <v>14</v>
      </c>
      <c r="B10" s="68"/>
      <c r="C10" s="68"/>
      <c r="D10" s="69"/>
    </row>
    <row r="11" spans="1:4" ht="15.75" thickBot="1" x14ac:dyDescent="0.3">
      <c r="A11" s="9"/>
      <c r="D11" s="8"/>
    </row>
    <row r="12" spans="1:4" ht="46.5" customHeight="1" thickBot="1" x14ac:dyDescent="0.3">
      <c r="A12" s="5" t="s">
        <v>6</v>
      </c>
      <c r="B12" s="4" t="s">
        <v>7</v>
      </c>
      <c r="C12" s="5" t="s">
        <v>8</v>
      </c>
      <c r="D12" s="21" t="s">
        <v>10</v>
      </c>
    </row>
    <row r="13" spans="1:4" ht="48" x14ac:dyDescent="0.25">
      <c r="A13" s="17">
        <v>45140</v>
      </c>
      <c r="B13" s="15" t="s">
        <v>65</v>
      </c>
      <c r="C13" s="16" t="s">
        <v>66</v>
      </c>
      <c r="D13" s="20">
        <f>340.4-50</f>
        <v>290.39999999999998</v>
      </c>
    </row>
    <row r="14" spans="1:4" ht="48" x14ac:dyDescent="0.25">
      <c r="A14" s="17">
        <v>45141</v>
      </c>
      <c r="B14" s="15" t="s">
        <v>34</v>
      </c>
      <c r="C14" s="16" t="s">
        <v>67</v>
      </c>
      <c r="D14" s="19">
        <f>504-1</f>
        <v>503</v>
      </c>
    </row>
    <row r="15" spans="1:4" ht="48" x14ac:dyDescent="0.25">
      <c r="A15" s="17">
        <v>45142</v>
      </c>
      <c r="B15" s="15" t="s">
        <v>32</v>
      </c>
      <c r="C15" s="16" t="s">
        <v>70</v>
      </c>
      <c r="D15" s="19">
        <v>91</v>
      </c>
    </row>
    <row r="16" spans="1:4" ht="48" x14ac:dyDescent="0.25">
      <c r="A16" s="17">
        <v>45142</v>
      </c>
      <c r="B16" s="15" t="s">
        <v>33</v>
      </c>
      <c r="C16" s="16" t="s">
        <v>71</v>
      </c>
      <c r="D16" s="19">
        <v>89</v>
      </c>
    </row>
    <row r="17" spans="1:4" ht="36" x14ac:dyDescent="0.25">
      <c r="A17" s="17">
        <v>45142</v>
      </c>
      <c r="B17" s="15" t="s">
        <v>28</v>
      </c>
      <c r="C17" s="16" t="s">
        <v>72</v>
      </c>
      <c r="D17" s="19">
        <v>60</v>
      </c>
    </row>
    <row r="18" spans="1:4" ht="60" x14ac:dyDescent="0.25">
      <c r="A18" s="17">
        <v>45142</v>
      </c>
      <c r="B18" s="15" t="s">
        <v>42</v>
      </c>
      <c r="C18" s="16" t="s">
        <v>73</v>
      </c>
      <c r="D18" s="19">
        <v>117</v>
      </c>
    </row>
    <row r="19" spans="1:4" ht="60" x14ac:dyDescent="0.25">
      <c r="A19" s="17">
        <v>45142</v>
      </c>
      <c r="B19" s="15" t="s">
        <v>30</v>
      </c>
      <c r="C19" s="16" t="s">
        <v>74</v>
      </c>
      <c r="D19" s="20">
        <v>444</v>
      </c>
    </row>
    <row r="20" spans="1:4" ht="60" x14ac:dyDescent="0.25">
      <c r="A20" s="17">
        <v>45142</v>
      </c>
      <c r="B20" s="15" t="s">
        <v>51</v>
      </c>
      <c r="C20" s="16" t="s">
        <v>75</v>
      </c>
      <c r="D20" s="19">
        <v>428</v>
      </c>
    </row>
    <row r="21" spans="1:4" ht="48" x14ac:dyDescent="0.25">
      <c r="A21" s="17">
        <v>45142</v>
      </c>
      <c r="B21" s="15" t="s">
        <v>68</v>
      </c>
      <c r="C21" s="16" t="s">
        <v>76</v>
      </c>
      <c r="D21" s="19">
        <v>320</v>
      </c>
    </row>
    <row r="22" spans="1:4" ht="36" x14ac:dyDescent="0.25">
      <c r="A22" s="17">
        <v>45142</v>
      </c>
      <c r="B22" s="15" t="s">
        <v>69</v>
      </c>
      <c r="C22" s="16" t="s">
        <v>77</v>
      </c>
      <c r="D22" s="19">
        <v>252</v>
      </c>
    </row>
    <row r="23" spans="1:4" ht="72" x14ac:dyDescent="0.25">
      <c r="A23" s="44">
        <v>45142</v>
      </c>
      <c r="B23" s="45" t="s">
        <v>29</v>
      </c>
      <c r="C23" s="39" t="s">
        <v>78</v>
      </c>
      <c r="D23" s="40">
        <v>124</v>
      </c>
    </row>
    <row r="24" spans="1:4" ht="72" x14ac:dyDescent="0.25">
      <c r="A24" s="44">
        <v>45142</v>
      </c>
      <c r="B24" s="45" t="s">
        <v>28</v>
      </c>
      <c r="C24" s="39" t="s">
        <v>79</v>
      </c>
      <c r="D24" s="40">
        <v>506.2</v>
      </c>
    </row>
    <row r="25" spans="1:4" ht="48" x14ac:dyDescent="0.25">
      <c r="A25" s="44">
        <v>45142</v>
      </c>
      <c r="B25" s="45" t="s">
        <v>43</v>
      </c>
      <c r="C25" s="39" t="s">
        <v>80</v>
      </c>
      <c r="D25" s="40">
        <v>84</v>
      </c>
    </row>
    <row r="26" spans="1:4" ht="36" x14ac:dyDescent="0.25">
      <c r="A26" s="44">
        <v>45142</v>
      </c>
      <c r="B26" s="45" t="s">
        <v>27</v>
      </c>
      <c r="C26" s="39" t="s">
        <v>81</v>
      </c>
      <c r="D26" s="40">
        <v>133</v>
      </c>
    </row>
    <row r="27" spans="1:4" ht="36" x14ac:dyDescent="0.25">
      <c r="A27" s="44">
        <v>45142</v>
      </c>
      <c r="B27" s="45" t="s">
        <v>53</v>
      </c>
      <c r="C27" s="39" t="s">
        <v>82</v>
      </c>
      <c r="D27" s="40">
        <v>95</v>
      </c>
    </row>
    <row r="28" spans="1:4" ht="15.75" thickBot="1" x14ac:dyDescent="0.3">
      <c r="A28" s="53"/>
      <c r="B28" s="18"/>
      <c r="C28" s="54" t="s">
        <v>11</v>
      </c>
      <c r="D28" s="22">
        <f>SUM(D13:D27)</f>
        <v>3536.6</v>
      </c>
    </row>
    <row r="29" spans="1:4" x14ac:dyDescent="0.25">
      <c r="A29" s="55"/>
      <c r="B29" s="56"/>
      <c r="C29" s="57" t="s">
        <v>9</v>
      </c>
      <c r="D29" s="58">
        <f>+D28</f>
        <v>3536.6</v>
      </c>
    </row>
    <row r="30" spans="1:4" ht="72" x14ac:dyDescent="0.25">
      <c r="A30" s="44">
        <v>45146</v>
      </c>
      <c r="B30" s="45" t="s">
        <v>34</v>
      </c>
      <c r="C30" s="39" t="s">
        <v>84</v>
      </c>
      <c r="D30" s="40">
        <v>14</v>
      </c>
    </row>
    <row r="31" spans="1:4" ht="72" x14ac:dyDescent="0.25">
      <c r="A31" s="44">
        <v>45146</v>
      </c>
      <c r="B31" s="45" t="s">
        <v>26</v>
      </c>
      <c r="C31" s="39" t="s">
        <v>146</v>
      </c>
      <c r="D31" s="40">
        <f>567-49</f>
        <v>518</v>
      </c>
    </row>
    <row r="32" spans="1:4" ht="36" x14ac:dyDescent="0.25">
      <c r="A32" s="44">
        <v>45147</v>
      </c>
      <c r="B32" s="45" t="s">
        <v>45</v>
      </c>
      <c r="C32" s="39" t="s">
        <v>147</v>
      </c>
      <c r="D32" s="40">
        <f>567-54</f>
        <v>513</v>
      </c>
    </row>
    <row r="33" spans="1:4" ht="36" x14ac:dyDescent="0.25">
      <c r="A33" s="44">
        <v>45147</v>
      </c>
      <c r="B33" s="45" t="s">
        <v>52</v>
      </c>
      <c r="C33" s="39" t="s">
        <v>148</v>
      </c>
      <c r="D33" s="40">
        <f>567-75</f>
        <v>492</v>
      </c>
    </row>
    <row r="34" spans="1:4" ht="60" x14ac:dyDescent="0.25">
      <c r="A34" s="44">
        <v>45147</v>
      </c>
      <c r="B34" s="45" t="s">
        <v>30</v>
      </c>
      <c r="C34" s="39" t="s">
        <v>149</v>
      </c>
      <c r="D34" s="40">
        <f>567-61</f>
        <v>506</v>
      </c>
    </row>
    <row r="35" spans="1:4" ht="60" x14ac:dyDescent="0.25">
      <c r="A35" s="44">
        <v>45147</v>
      </c>
      <c r="B35" s="45" t="s">
        <v>31</v>
      </c>
      <c r="C35" s="39" t="s">
        <v>150</v>
      </c>
      <c r="D35" s="40">
        <f>567-44</f>
        <v>523</v>
      </c>
    </row>
    <row r="36" spans="1:4" ht="60" x14ac:dyDescent="0.25">
      <c r="A36" s="44">
        <v>45147</v>
      </c>
      <c r="B36" s="45" t="s">
        <v>41</v>
      </c>
      <c r="C36" s="39" t="s">
        <v>151</v>
      </c>
      <c r="D36" s="40">
        <f>504-189</f>
        <v>315</v>
      </c>
    </row>
    <row r="37" spans="1:4" ht="36" x14ac:dyDescent="0.25">
      <c r="A37" s="17">
        <v>45147</v>
      </c>
      <c r="B37" s="15" t="s">
        <v>83</v>
      </c>
      <c r="C37" s="16" t="s">
        <v>152</v>
      </c>
      <c r="D37" s="19">
        <f>567-239</f>
        <v>328</v>
      </c>
    </row>
    <row r="38" spans="1:4" ht="48" x14ac:dyDescent="0.25">
      <c r="A38" s="44">
        <v>45147</v>
      </c>
      <c r="B38" s="45" t="s">
        <v>42</v>
      </c>
      <c r="C38" s="39" t="s">
        <v>153</v>
      </c>
      <c r="D38" s="40">
        <f>567-76</f>
        <v>491</v>
      </c>
    </row>
    <row r="39" spans="1:4" ht="72" x14ac:dyDescent="0.25">
      <c r="A39" s="44">
        <v>45147</v>
      </c>
      <c r="B39" s="45" t="s">
        <v>46</v>
      </c>
      <c r="C39" s="39" t="s">
        <v>154</v>
      </c>
      <c r="D39" s="40">
        <f>567-45</f>
        <v>522</v>
      </c>
    </row>
    <row r="40" spans="1:4" ht="48" x14ac:dyDescent="0.25">
      <c r="A40" s="17">
        <v>45149</v>
      </c>
      <c r="B40" s="15" t="s">
        <v>37</v>
      </c>
      <c r="C40" s="39" t="s">
        <v>85</v>
      </c>
      <c r="D40" s="40">
        <v>432.4</v>
      </c>
    </row>
    <row r="41" spans="1:4" ht="36" x14ac:dyDescent="0.25">
      <c r="A41" s="42">
        <v>45149</v>
      </c>
      <c r="B41" s="43" t="s">
        <v>38</v>
      </c>
      <c r="C41" s="16" t="s">
        <v>86</v>
      </c>
      <c r="D41" s="19">
        <v>84</v>
      </c>
    </row>
    <row r="42" spans="1:4" ht="48" x14ac:dyDescent="0.25">
      <c r="A42" s="42">
        <v>45149</v>
      </c>
      <c r="B42" s="43" t="s">
        <v>37</v>
      </c>
      <c r="C42" s="16" t="s">
        <v>87</v>
      </c>
      <c r="D42" s="19">
        <v>355.68</v>
      </c>
    </row>
    <row r="43" spans="1:4" ht="36" x14ac:dyDescent="0.25">
      <c r="A43" s="42">
        <v>45149</v>
      </c>
      <c r="B43" s="43" t="s">
        <v>35</v>
      </c>
      <c r="C43" s="16" t="s">
        <v>88</v>
      </c>
      <c r="D43" s="19">
        <v>128</v>
      </c>
    </row>
    <row r="44" spans="1:4" ht="15.75" thickBot="1" x14ac:dyDescent="0.3">
      <c r="A44" s="53"/>
      <c r="B44" s="18"/>
      <c r="C44" s="54" t="s">
        <v>11</v>
      </c>
      <c r="D44" s="22">
        <f>SUM(D29:D43)</f>
        <v>8758.68</v>
      </c>
    </row>
    <row r="45" spans="1:4" x14ac:dyDescent="0.25">
      <c r="A45" s="59"/>
      <c r="B45" s="60"/>
      <c r="C45" s="57" t="s">
        <v>9</v>
      </c>
      <c r="D45" s="58">
        <f>+D44</f>
        <v>8758.68</v>
      </c>
    </row>
    <row r="46" spans="1:4" s="14" customFormat="1" ht="36" x14ac:dyDescent="0.25">
      <c r="A46" s="42">
        <v>45149</v>
      </c>
      <c r="B46" s="43" t="s">
        <v>49</v>
      </c>
      <c r="C46" s="16" t="s">
        <v>89</v>
      </c>
      <c r="D46" s="19">
        <v>826</v>
      </c>
    </row>
    <row r="47" spans="1:4" s="14" customFormat="1" ht="36" x14ac:dyDescent="0.25">
      <c r="A47" s="42">
        <v>45149</v>
      </c>
      <c r="B47" s="43" t="s">
        <v>45</v>
      </c>
      <c r="C47" s="16" t="s">
        <v>90</v>
      </c>
      <c r="D47" s="19">
        <v>851</v>
      </c>
    </row>
    <row r="48" spans="1:4" s="14" customFormat="1" ht="60" x14ac:dyDescent="0.25">
      <c r="A48" s="42">
        <v>45149</v>
      </c>
      <c r="B48" s="43" t="s">
        <v>69</v>
      </c>
      <c r="C48" s="16" t="s">
        <v>91</v>
      </c>
      <c r="D48" s="19">
        <v>175</v>
      </c>
    </row>
    <row r="49" spans="1:4" s="14" customFormat="1" ht="36" x14ac:dyDescent="0.25">
      <c r="A49" s="42">
        <v>45149</v>
      </c>
      <c r="B49" s="43" t="s">
        <v>40</v>
      </c>
      <c r="C49" s="16" t="s">
        <v>92</v>
      </c>
      <c r="D49" s="19">
        <v>117</v>
      </c>
    </row>
    <row r="50" spans="1:4" s="14" customFormat="1" ht="36" x14ac:dyDescent="0.25">
      <c r="A50" s="42">
        <v>45149</v>
      </c>
      <c r="B50" s="43" t="s">
        <v>32</v>
      </c>
      <c r="C50" s="16" t="s">
        <v>93</v>
      </c>
      <c r="D50" s="19">
        <v>92</v>
      </c>
    </row>
    <row r="51" spans="1:4" s="14" customFormat="1" ht="60" x14ac:dyDescent="0.25">
      <c r="A51" s="42">
        <v>45149</v>
      </c>
      <c r="B51" s="43" t="s">
        <v>42</v>
      </c>
      <c r="C51" s="16" t="s">
        <v>94</v>
      </c>
      <c r="D51" s="19">
        <v>117</v>
      </c>
    </row>
    <row r="52" spans="1:4" s="14" customFormat="1" ht="48" x14ac:dyDescent="0.25">
      <c r="A52" s="42">
        <v>45149</v>
      </c>
      <c r="B52" s="43" t="s">
        <v>32</v>
      </c>
      <c r="C52" s="16" t="s">
        <v>95</v>
      </c>
      <c r="D52" s="19">
        <v>60</v>
      </c>
    </row>
    <row r="53" spans="1:4" s="14" customFormat="1" ht="48" x14ac:dyDescent="0.25">
      <c r="A53" s="42">
        <v>45149</v>
      </c>
      <c r="B53" s="43" t="s">
        <v>33</v>
      </c>
      <c r="C53" s="16" t="s">
        <v>96</v>
      </c>
      <c r="D53" s="19">
        <v>15</v>
      </c>
    </row>
    <row r="54" spans="1:4" s="14" customFormat="1" ht="72" x14ac:dyDescent="0.25">
      <c r="A54" s="42">
        <v>45149</v>
      </c>
      <c r="B54" s="43" t="s">
        <v>41</v>
      </c>
      <c r="C54" s="16" t="s">
        <v>97</v>
      </c>
      <c r="D54" s="19">
        <v>69</v>
      </c>
    </row>
    <row r="55" spans="1:4" s="14" customFormat="1" ht="60" x14ac:dyDescent="0.25">
      <c r="A55" s="42">
        <v>45149</v>
      </c>
      <c r="B55" s="43" t="s">
        <v>41</v>
      </c>
      <c r="C55" s="16" t="s">
        <v>98</v>
      </c>
      <c r="D55" s="19">
        <v>60</v>
      </c>
    </row>
    <row r="56" spans="1:4" s="14" customFormat="1" ht="96" x14ac:dyDescent="0.25">
      <c r="A56" s="42">
        <v>45149</v>
      </c>
      <c r="B56" s="43" t="s">
        <v>26</v>
      </c>
      <c r="C56" s="16" t="s">
        <v>155</v>
      </c>
      <c r="D56" s="19">
        <f>987-169</f>
        <v>818</v>
      </c>
    </row>
    <row r="57" spans="1:4" s="14" customFormat="1" ht="72" x14ac:dyDescent="0.25">
      <c r="A57" s="42">
        <v>45149</v>
      </c>
      <c r="B57" s="43" t="s">
        <v>48</v>
      </c>
      <c r="C57" s="16" t="s">
        <v>156</v>
      </c>
      <c r="D57" s="19">
        <f>987-234</f>
        <v>753</v>
      </c>
    </row>
    <row r="58" spans="1:4" s="14" customFormat="1" ht="60" x14ac:dyDescent="0.25">
      <c r="A58" s="42">
        <v>45154</v>
      </c>
      <c r="B58" s="43" t="s">
        <v>36</v>
      </c>
      <c r="C58" s="16" t="s">
        <v>157</v>
      </c>
      <c r="D58" s="19">
        <f>567-159.2</f>
        <v>407.8</v>
      </c>
    </row>
    <row r="59" spans="1:4" s="14" customFormat="1" ht="15.75" thickBot="1" x14ac:dyDescent="0.3">
      <c r="A59" s="53"/>
      <c r="B59" s="18"/>
      <c r="C59" s="54" t="s">
        <v>11</v>
      </c>
      <c r="D59" s="22">
        <f>SUM(D45:D58)</f>
        <v>13119.48</v>
      </c>
    </row>
    <row r="60" spans="1:4" s="14" customFormat="1" x14ac:dyDescent="0.25">
      <c r="A60" s="42"/>
      <c r="B60" s="43"/>
      <c r="C60" s="51" t="s">
        <v>9</v>
      </c>
      <c r="D60" s="52">
        <f>+D59</f>
        <v>13119.48</v>
      </c>
    </row>
    <row r="61" spans="1:4" s="14" customFormat="1" ht="48" x14ac:dyDescent="0.25">
      <c r="A61" s="42">
        <v>45156</v>
      </c>
      <c r="B61" s="43" t="s">
        <v>34</v>
      </c>
      <c r="C61" s="16" t="s">
        <v>99</v>
      </c>
      <c r="D61" s="19">
        <v>147</v>
      </c>
    </row>
    <row r="62" spans="1:4" s="14" customFormat="1" ht="36" x14ac:dyDescent="0.25">
      <c r="A62" s="42">
        <v>45160</v>
      </c>
      <c r="B62" s="43" t="s">
        <v>32</v>
      </c>
      <c r="C62" s="16" t="s">
        <v>100</v>
      </c>
      <c r="D62" s="19">
        <v>85</v>
      </c>
    </row>
    <row r="63" spans="1:4" s="14" customFormat="1" ht="36" x14ac:dyDescent="0.25">
      <c r="A63" s="42">
        <v>45160</v>
      </c>
      <c r="B63" s="43" t="s">
        <v>33</v>
      </c>
      <c r="C63" s="16" t="s">
        <v>101</v>
      </c>
      <c r="D63" s="19">
        <v>19</v>
      </c>
    </row>
    <row r="64" spans="1:4" s="14" customFormat="1" ht="48" x14ac:dyDescent="0.25">
      <c r="A64" s="42">
        <v>45160</v>
      </c>
      <c r="B64" s="43" t="s">
        <v>30</v>
      </c>
      <c r="C64" s="16" t="s">
        <v>102</v>
      </c>
      <c r="D64" s="19">
        <v>75</v>
      </c>
    </row>
    <row r="65" spans="1:4" s="14" customFormat="1" ht="48" x14ac:dyDescent="0.25">
      <c r="A65" s="42">
        <v>45160</v>
      </c>
      <c r="B65" s="43" t="s">
        <v>51</v>
      </c>
      <c r="C65" s="16" t="s">
        <v>103</v>
      </c>
      <c r="D65" s="19">
        <v>69</v>
      </c>
    </row>
    <row r="66" spans="1:4" s="14" customFormat="1" ht="48" x14ac:dyDescent="0.25">
      <c r="A66" s="42">
        <v>45160</v>
      </c>
      <c r="B66" s="43" t="s">
        <v>36</v>
      </c>
      <c r="C66" s="16" t="s">
        <v>104</v>
      </c>
      <c r="D66" s="19">
        <v>116</v>
      </c>
    </row>
    <row r="67" spans="1:4" s="14" customFormat="1" ht="72" x14ac:dyDescent="0.25">
      <c r="A67" s="42">
        <v>45160</v>
      </c>
      <c r="B67" s="43" t="s">
        <v>46</v>
      </c>
      <c r="C67" s="16" t="s">
        <v>105</v>
      </c>
      <c r="D67" s="19">
        <v>118</v>
      </c>
    </row>
    <row r="68" spans="1:4" s="14" customFormat="1" ht="48" x14ac:dyDescent="0.25">
      <c r="A68" s="42">
        <v>45160</v>
      </c>
      <c r="B68" s="43" t="s">
        <v>30</v>
      </c>
      <c r="C68" s="16" t="s">
        <v>106</v>
      </c>
      <c r="D68" s="19">
        <v>105</v>
      </c>
    </row>
    <row r="69" spans="1:4" s="14" customFormat="1" ht="48" x14ac:dyDescent="0.25">
      <c r="A69" s="42">
        <v>45160</v>
      </c>
      <c r="B69" s="43" t="s">
        <v>51</v>
      </c>
      <c r="C69" s="16" t="s">
        <v>107</v>
      </c>
      <c r="D69" s="19">
        <v>94</v>
      </c>
    </row>
    <row r="70" spans="1:4" s="14" customFormat="1" ht="48" x14ac:dyDescent="0.25">
      <c r="A70" s="42">
        <v>45160</v>
      </c>
      <c r="B70" s="43" t="s">
        <v>46</v>
      </c>
      <c r="C70" s="16" t="s">
        <v>108</v>
      </c>
      <c r="D70" s="19">
        <v>120</v>
      </c>
    </row>
    <row r="71" spans="1:4" s="14" customFormat="1" ht="60" x14ac:dyDescent="0.25">
      <c r="A71" s="42">
        <v>45160</v>
      </c>
      <c r="B71" s="43" t="s">
        <v>26</v>
      </c>
      <c r="C71" s="16" t="s">
        <v>109</v>
      </c>
      <c r="D71" s="19">
        <v>112</v>
      </c>
    </row>
    <row r="72" spans="1:4" s="14" customFormat="1" ht="48" x14ac:dyDescent="0.25">
      <c r="A72" s="42">
        <v>45160</v>
      </c>
      <c r="B72" s="43" t="s">
        <v>32</v>
      </c>
      <c r="C72" s="16" t="s">
        <v>110</v>
      </c>
      <c r="D72" s="19">
        <v>116</v>
      </c>
    </row>
    <row r="73" spans="1:4" s="14" customFormat="1" ht="72" x14ac:dyDescent="0.25">
      <c r="A73" s="42">
        <v>45160</v>
      </c>
      <c r="B73" s="43" t="s">
        <v>36</v>
      </c>
      <c r="C73" s="16" t="s">
        <v>111</v>
      </c>
      <c r="D73" s="19">
        <v>115</v>
      </c>
    </row>
    <row r="74" spans="1:4" s="14" customFormat="1" ht="48" x14ac:dyDescent="0.25">
      <c r="A74" s="42">
        <v>45160</v>
      </c>
      <c r="B74" s="43" t="s">
        <v>26</v>
      </c>
      <c r="C74" s="16" t="s">
        <v>112</v>
      </c>
      <c r="D74" s="19">
        <v>117</v>
      </c>
    </row>
    <row r="75" spans="1:4" s="14" customFormat="1" ht="15.75" thickBot="1" x14ac:dyDescent="0.3">
      <c r="A75" s="53"/>
      <c r="B75" s="18"/>
      <c r="C75" s="54" t="s">
        <v>11</v>
      </c>
      <c r="D75" s="22">
        <f>SUM(D60:D74)</f>
        <v>14527.48</v>
      </c>
    </row>
    <row r="76" spans="1:4" s="14" customFormat="1" x14ac:dyDescent="0.25">
      <c r="A76" s="42"/>
      <c r="B76" s="43"/>
      <c r="C76" s="51" t="s">
        <v>9</v>
      </c>
      <c r="D76" s="52">
        <f>+D75</f>
        <v>14527.48</v>
      </c>
    </row>
    <row r="77" spans="1:4" s="14" customFormat="1" ht="48" x14ac:dyDescent="0.25">
      <c r="A77" s="42">
        <v>45160</v>
      </c>
      <c r="B77" s="43" t="s">
        <v>36</v>
      </c>
      <c r="C77" s="16" t="s">
        <v>113</v>
      </c>
      <c r="D77" s="19">
        <v>110</v>
      </c>
    </row>
    <row r="78" spans="1:4" s="14" customFormat="1" ht="96" x14ac:dyDescent="0.25">
      <c r="A78" s="42">
        <v>45160</v>
      </c>
      <c r="B78" s="43" t="s">
        <v>26</v>
      </c>
      <c r="C78" s="16" t="s">
        <v>158</v>
      </c>
      <c r="D78" s="19">
        <f>840-271</f>
        <v>569</v>
      </c>
    </row>
    <row r="79" spans="1:4" s="14" customFormat="1" ht="48" x14ac:dyDescent="0.25">
      <c r="A79" s="42">
        <v>45161</v>
      </c>
      <c r="B79" s="43" t="s">
        <v>45</v>
      </c>
      <c r="C79" s="16" t="s">
        <v>114</v>
      </c>
      <c r="D79" s="19">
        <v>567</v>
      </c>
    </row>
    <row r="80" spans="1:4" s="14" customFormat="1" ht="60" x14ac:dyDescent="0.25">
      <c r="A80" s="42">
        <v>45161</v>
      </c>
      <c r="B80" s="43" t="s">
        <v>26</v>
      </c>
      <c r="C80" s="16" t="s">
        <v>162</v>
      </c>
      <c r="D80" s="19">
        <f>567-271</f>
        <v>296</v>
      </c>
    </row>
    <row r="81" spans="1:4" s="14" customFormat="1" ht="48" x14ac:dyDescent="0.25">
      <c r="A81" s="42">
        <v>45161</v>
      </c>
      <c r="B81" s="43" t="s">
        <v>46</v>
      </c>
      <c r="C81" s="16" t="s">
        <v>159</v>
      </c>
      <c r="D81" s="19">
        <f>567-40</f>
        <v>527</v>
      </c>
    </row>
    <row r="82" spans="1:4" s="14" customFormat="1" ht="60" x14ac:dyDescent="0.25">
      <c r="A82" s="42">
        <v>45161</v>
      </c>
      <c r="B82" s="43" t="s">
        <v>47</v>
      </c>
      <c r="C82" s="16" t="s">
        <v>115</v>
      </c>
      <c r="D82" s="19">
        <v>567</v>
      </c>
    </row>
    <row r="83" spans="1:4" s="14" customFormat="1" ht="60" x14ac:dyDescent="0.25">
      <c r="A83" s="42">
        <v>45161</v>
      </c>
      <c r="B83" s="43" t="s">
        <v>44</v>
      </c>
      <c r="C83" s="16" t="s">
        <v>116</v>
      </c>
      <c r="D83" s="19">
        <v>567</v>
      </c>
    </row>
    <row r="84" spans="1:4" s="14" customFormat="1" ht="72" x14ac:dyDescent="0.25">
      <c r="A84" s="42">
        <v>45161</v>
      </c>
      <c r="B84" s="43" t="s">
        <v>42</v>
      </c>
      <c r="C84" s="16" t="s">
        <v>160</v>
      </c>
      <c r="D84" s="19">
        <f>567-117</f>
        <v>450</v>
      </c>
    </row>
    <row r="85" spans="1:4" s="14" customFormat="1" ht="60" x14ac:dyDescent="0.25">
      <c r="A85" s="42">
        <v>45162</v>
      </c>
      <c r="B85" s="43" t="s">
        <v>34</v>
      </c>
      <c r="C85" s="16" t="s">
        <v>117</v>
      </c>
      <c r="D85" s="19">
        <v>147</v>
      </c>
    </row>
    <row r="86" spans="1:4" s="14" customFormat="1" ht="48" x14ac:dyDescent="0.25">
      <c r="A86" s="42">
        <v>45162</v>
      </c>
      <c r="B86" s="43" t="s">
        <v>37</v>
      </c>
      <c r="C86" s="16" t="s">
        <v>118</v>
      </c>
      <c r="D86" s="19">
        <v>437.34</v>
      </c>
    </row>
    <row r="87" spans="1:4" s="14" customFormat="1" ht="48" x14ac:dyDescent="0.25">
      <c r="A87" s="42">
        <v>45162</v>
      </c>
      <c r="B87" s="43" t="s">
        <v>37</v>
      </c>
      <c r="C87" s="16" t="s">
        <v>163</v>
      </c>
      <c r="D87" s="19">
        <v>611</v>
      </c>
    </row>
    <row r="88" spans="1:4" s="14" customFormat="1" ht="36" x14ac:dyDescent="0.25">
      <c r="A88" s="42">
        <v>45162</v>
      </c>
      <c r="B88" s="43" t="s">
        <v>38</v>
      </c>
      <c r="C88" s="16" t="s">
        <v>120</v>
      </c>
      <c r="D88" s="19">
        <v>106</v>
      </c>
    </row>
    <row r="89" spans="1:4" s="14" customFormat="1" ht="48" x14ac:dyDescent="0.25">
      <c r="A89" s="42">
        <v>45162</v>
      </c>
      <c r="B89" s="43" t="s">
        <v>69</v>
      </c>
      <c r="C89" s="16" t="s">
        <v>121</v>
      </c>
      <c r="D89" s="19">
        <v>300</v>
      </c>
    </row>
    <row r="90" spans="1:4" s="14" customFormat="1" ht="15.75" thickBot="1" x14ac:dyDescent="0.3">
      <c r="A90" s="53"/>
      <c r="B90" s="18"/>
      <c r="C90" s="54" t="s">
        <v>11</v>
      </c>
      <c r="D90" s="22">
        <f>SUM(D76:D89)</f>
        <v>19781.82</v>
      </c>
    </row>
    <row r="91" spans="1:4" s="14" customFormat="1" x14ac:dyDescent="0.25">
      <c r="A91" s="42"/>
      <c r="B91" s="43"/>
      <c r="C91" s="51" t="s">
        <v>9</v>
      </c>
      <c r="D91" s="52">
        <f>+D90</f>
        <v>19781.82</v>
      </c>
    </row>
    <row r="92" spans="1:4" s="14" customFormat="1" ht="48" x14ac:dyDescent="0.25">
      <c r="A92" s="42">
        <v>45162</v>
      </c>
      <c r="B92" s="43" t="s">
        <v>27</v>
      </c>
      <c r="C92" s="16" t="s">
        <v>122</v>
      </c>
      <c r="D92" s="19">
        <v>73.5</v>
      </c>
    </row>
    <row r="93" spans="1:4" s="14" customFormat="1" ht="48" x14ac:dyDescent="0.25">
      <c r="A93" s="42">
        <v>45162</v>
      </c>
      <c r="B93" s="43" t="s">
        <v>35</v>
      </c>
      <c r="C93" s="16" t="s">
        <v>123</v>
      </c>
      <c r="D93" s="19">
        <v>73.5</v>
      </c>
    </row>
    <row r="94" spans="1:4" s="14" customFormat="1" ht="60" x14ac:dyDescent="0.25">
      <c r="A94" s="42">
        <v>45162</v>
      </c>
      <c r="B94" s="43" t="s">
        <v>40</v>
      </c>
      <c r="C94" s="16" t="s">
        <v>124</v>
      </c>
      <c r="D94" s="19">
        <v>122</v>
      </c>
    </row>
    <row r="95" spans="1:4" s="14" customFormat="1" ht="36" x14ac:dyDescent="0.25">
      <c r="A95" s="42">
        <v>45162</v>
      </c>
      <c r="B95" s="43" t="s">
        <v>35</v>
      </c>
      <c r="C95" s="16" t="s">
        <v>125</v>
      </c>
      <c r="D95" s="19">
        <v>126</v>
      </c>
    </row>
    <row r="96" spans="1:4" s="14" customFormat="1" ht="36" x14ac:dyDescent="0.25">
      <c r="A96" s="42">
        <v>45162</v>
      </c>
      <c r="B96" s="43" t="s">
        <v>119</v>
      </c>
      <c r="C96" s="16" t="s">
        <v>126</v>
      </c>
      <c r="D96" s="19">
        <v>120</v>
      </c>
    </row>
    <row r="97" spans="1:4" s="14" customFormat="1" ht="48" x14ac:dyDescent="0.25">
      <c r="A97" s="42">
        <v>45162</v>
      </c>
      <c r="B97" s="43" t="s">
        <v>40</v>
      </c>
      <c r="C97" s="16" t="s">
        <v>127</v>
      </c>
      <c r="D97" s="19">
        <v>109</v>
      </c>
    </row>
    <row r="98" spans="1:4" s="14" customFormat="1" ht="48" x14ac:dyDescent="0.25">
      <c r="A98" s="42">
        <v>45162</v>
      </c>
      <c r="B98" s="43" t="s">
        <v>33</v>
      </c>
      <c r="C98" s="16" t="s">
        <v>128</v>
      </c>
      <c r="D98" s="19">
        <v>58</v>
      </c>
    </row>
    <row r="99" spans="1:4" s="14" customFormat="1" ht="48" x14ac:dyDescent="0.25">
      <c r="A99" s="42">
        <v>45162</v>
      </c>
      <c r="B99" s="43" t="s">
        <v>33</v>
      </c>
      <c r="C99" s="16" t="s">
        <v>129</v>
      </c>
      <c r="D99" s="19">
        <v>78</v>
      </c>
    </row>
    <row r="100" spans="1:4" s="14" customFormat="1" ht="48" x14ac:dyDescent="0.25">
      <c r="A100" s="42">
        <v>45162</v>
      </c>
      <c r="B100" s="43" t="s">
        <v>40</v>
      </c>
      <c r="C100" s="16" t="s">
        <v>130</v>
      </c>
      <c r="D100" s="19">
        <v>72</v>
      </c>
    </row>
    <row r="101" spans="1:4" s="14" customFormat="1" ht="60" x14ac:dyDescent="0.25">
      <c r="A101" s="42">
        <v>45162</v>
      </c>
      <c r="B101" s="43" t="s">
        <v>43</v>
      </c>
      <c r="C101" s="16" t="s">
        <v>131</v>
      </c>
      <c r="D101" s="19">
        <v>443</v>
      </c>
    </row>
    <row r="102" spans="1:4" s="14" customFormat="1" ht="96" x14ac:dyDescent="0.25">
      <c r="A102" s="42">
        <v>45166</v>
      </c>
      <c r="B102" s="43" t="s">
        <v>42</v>
      </c>
      <c r="C102" s="16" t="s">
        <v>161</v>
      </c>
      <c r="D102" s="19">
        <f>483-43.6</f>
        <v>439.4</v>
      </c>
    </row>
    <row r="103" spans="1:4" s="14" customFormat="1" ht="60" x14ac:dyDescent="0.25">
      <c r="A103" s="42">
        <v>45167</v>
      </c>
      <c r="B103" s="43" t="s">
        <v>48</v>
      </c>
      <c r="C103" s="16" t="s">
        <v>133</v>
      </c>
      <c r="D103" s="19">
        <v>485</v>
      </c>
    </row>
    <row r="104" spans="1:4" s="14" customFormat="1" ht="36" x14ac:dyDescent="0.25">
      <c r="A104" s="42">
        <v>45167</v>
      </c>
      <c r="B104" s="43" t="s">
        <v>45</v>
      </c>
      <c r="C104" s="16" t="s">
        <v>134</v>
      </c>
      <c r="D104" s="19">
        <v>126</v>
      </c>
    </row>
    <row r="105" spans="1:4" s="14" customFormat="1" ht="36" x14ac:dyDescent="0.25">
      <c r="A105" s="42">
        <v>45167</v>
      </c>
      <c r="B105" s="43" t="s">
        <v>27</v>
      </c>
      <c r="C105" s="16" t="s">
        <v>135</v>
      </c>
      <c r="D105" s="19">
        <v>138</v>
      </c>
    </row>
    <row r="106" spans="1:4" s="14" customFormat="1" ht="15.75" thickBot="1" x14ac:dyDescent="0.3">
      <c r="A106" s="53"/>
      <c r="B106" s="18"/>
      <c r="C106" s="54" t="s">
        <v>11</v>
      </c>
      <c r="D106" s="22">
        <f>SUM(D91:D105)</f>
        <v>22245.22</v>
      </c>
    </row>
    <row r="107" spans="1:4" s="14" customFormat="1" x14ac:dyDescent="0.25">
      <c r="A107" s="42"/>
      <c r="B107" s="43"/>
      <c r="C107" s="51" t="s">
        <v>9</v>
      </c>
      <c r="D107" s="52">
        <f>+D106</f>
        <v>22245.22</v>
      </c>
    </row>
    <row r="108" spans="1:4" s="14" customFormat="1" ht="48" x14ac:dyDescent="0.25">
      <c r="A108" s="42">
        <v>45167</v>
      </c>
      <c r="B108" s="43" t="s">
        <v>132</v>
      </c>
      <c r="C108" s="16" t="s">
        <v>136</v>
      </c>
      <c r="D108" s="19">
        <v>130</v>
      </c>
    </row>
    <row r="109" spans="1:4" s="14" customFormat="1" ht="36" x14ac:dyDescent="0.25">
      <c r="A109" s="42">
        <v>45167</v>
      </c>
      <c r="B109" s="43" t="s">
        <v>132</v>
      </c>
      <c r="C109" s="16" t="s">
        <v>137</v>
      </c>
      <c r="D109" s="19">
        <v>418</v>
      </c>
    </row>
    <row r="110" spans="1:4" s="14" customFormat="1" ht="60" x14ac:dyDescent="0.25">
      <c r="A110" s="42">
        <v>45167</v>
      </c>
      <c r="B110" s="43" t="s">
        <v>50</v>
      </c>
      <c r="C110" s="16" t="s">
        <v>138</v>
      </c>
      <c r="D110" s="19">
        <v>130</v>
      </c>
    </row>
    <row r="111" spans="1:4" s="14" customFormat="1" ht="48" x14ac:dyDescent="0.25">
      <c r="A111" s="42">
        <v>45167</v>
      </c>
      <c r="B111" s="43" t="s">
        <v>41</v>
      </c>
      <c r="C111" s="16" t="s">
        <v>139</v>
      </c>
      <c r="D111" s="19">
        <v>113</v>
      </c>
    </row>
    <row r="112" spans="1:4" s="14" customFormat="1" ht="36" x14ac:dyDescent="0.25">
      <c r="A112" s="42">
        <v>45167</v>
      </c>
      <c r="B112" s="43" t="s">
        <v>39</v>
      </c>
      <c r="C112" s="39" t="s">
        <v>140</v>
      </c>
      <c r="D112" s="40">
        <v>108</v>
      </c>
    </row>
    <row r="113" spans="1:9" s="14" customFormat="1" ht="48" x14ac:dyDescent="0.25">
      <c r="A113" s="42">
        <v>45167</v>
      </c>
      <c r="B113" s="43" t="s">
        <v>46</v>
      </c>
      <c r="C113" s="39" t="s">
        <v>141</v>
      </c>
      <c r="D113" s="40">
        <v>109</v>
      </c>
    </row>
    <row r="114" spans="1:9" s="14" customFormat="1" ht="48" x14ac:dyDescent="0.25">
      <c r="A114" s="42">
        <v>45167</v>
      </c>
      <c r="B114" s="43" t="s">
        <v>43</v>
      </c>
      <c r="C114" s="16" t="s">
        <v>142</v>
      </c>
      <c r="D114" s="19">
        <v>123</v>
      </c>
    </row>
    <row r="115" spans="1:9" s="14" customFormat="1" ht="60" x14ac:dyDescent="0.25">
      <c r="A115" s="42">
        <v>45167</v>
      </c>
      <c r="B115" s="43" t="s">
        <v>36</v>
      </c>
      <c r="C115" s="16" t="s">
        <v>143</v>
      </c>
      <c r="D115" s="19">
        <v>115</v>
      </c>
    </row>
    <row r="116" spans="1:9" s="14" customFormat="1" ht="36" x14ac:dyDescent="0.25">
      <c r="A116" s="42">
        <v>45168</v>
      </c>
      <c r="B116" s="43" t="s">
        <v>68</v>
      </c>
      <c r="C116" s="16" t="s">
        <v>144</v>
      </c>
      <c r="D116" s="19">
        <v>567</v>
      </c>
    </row>
    <row r="117" spans="1:9" s="14" customFormat="1" ht="72" x14ac:dyDescent="0.25">
      <c r="A117" s="42">
        <v>45168</v>
      </c>
      <c r="B117" s="43" t="s">
        <v>42</v>
      </c>
      <c r="C117" s="16" t="s">
        <v>145</v>
      </c>
      <c r="D117" s="19">
        <v>567</v>
      </c>
    </row>
    <row r="118" spans="1:9" s="14" customFormat="1" ht="15.75" thickBot="1" x14ac:dyDescent="0.3">
      <c r="A118" s="24"/>
      <c r="B118" s="18"/>
      <c r="C118" s="25" t="s">
        <v>12</v>
      </c>
      <c r="D118" s="22">
        <f>SUM(D107:D117)</f>
        <v>24625.22</v>
      </c>
      <c r="E118" s="35"/>
    </row>
    <row r="119" spans="1:9" x14ac:dyDescent="0.25">
      <c r="A119" s="9" t="s">
        <v>64</v>
      </c>
      <c r="D119" s="8"/>
    </row>
    <row r="120" spans="1:9" ht="15.75" thickBot="1" x14ac:dyDescent="0.3">
      <c r="A120" s="10"/>
      <c r="B120" s="11"/>
      <c r="C120" s="7"/>
      <c r="D120" s="12"/>
    </row>
    <row r="125" spans="1:9" x14ac:dyDescent="0.25">
      <c r="A125" s="26" t="s">
        <v>18</v>
      </c>
      <c r="B125" s="27"/>
      <c r="C125" s="27"/>
      <c r="D125" s="28"/>
      <c r="E125" s="3"/>
      <c r="I125" s="6"/>
    </row>
    <row r="126" spans="1:9" x14ac:dyDescent="0.25">
      <c r="A126" s="66" t="s">
        <v>55</v>
      </c>
      <c r="B126" s="66"/>
      <c r="C126" s="27"/>
      <c r="D126" s="28"/>
      <c r="E126" s="23"/>
      <c r="I126" s="6"/>
    </row>
    <row r="127" spans="1:9" x14ac:dyDescent="0.25">
      <c r="A127" s="77" t="s">
        <v>25</v>
      </c>
      <c r="B127" s="77"/>
      <c r="C127" s="34"/>
      <c r="D127" s="29"/>
      <c r="E127" s="23"/>
      <c r="I127" s="6"/>
    </row>
    <row r="128" spans="1:9" x14ac:dyDescent="0.25">
      <c r="A128" s="76"/>
      <c r="B128" s="76"/>
      <c r="C128" s="76"/>
      <c r="D128" s="31"/>
      <c r="E128" s="23"/>
      <c r="I128" s="6"/>
    </row>
    <row r="129" spans="1:9" ht="15" customHeight="1" x14ac:dyDescent="0.25">
      <c r="A129" s="30"/>
      <c r="B129" s="32"/>
      <c r="C129" s="78" t="s">
        <v>56</v>
      </c>
      <c r="D129" s="78"/>
      <c r="E129" s="3"/>
      <c r="H129" s="23"/>
      <c r="I129" s="23"/>
    </row>
    <row r="130" spans="1:9" x14ac:dyDescent="0.25">
      <c r="A130" s="33"/>
      <c r="C130" s="66" t="s">
        <v>23</v>
      </c>
      <c r="D130" s="66"/>
      <c r="E130" s="3"/>
      <c r="H130" s="23"/>
      <c r="I130" s="23"/>
    </row>
    <row r="131" spans="1:9" x14ac:dyDescent="0.25">
      <c r="A131" t="s">
        <v>15</v>
      </c>
    </row>
    <row r="132" spans="1:9" x14ac:dyDescent="0.25">
      <c r="A132" t="s">
        <v>16</v>
      </c>
    </row>
    <row r="133" spans="1:9" x14ac:dyDescent="0.25">
      <c r="A133" t="s">
        <v>17</v>
      </c>
    </row>
    <row r="135" spans="1:9" ht="300" x14ac:dyDescent="0.25">
      <c r="A135" s="23" t="s">
        <v>13</v>
      </c>
      <c r="B135" s="23"/>
    </row>
    <row r="136" spans="1:9" x14ac:dyDescent="0.25">
      <c r="A136" s="23"/>
      <c r="B136" s="23"/>
    </row>
  </sheetData>
  <mergeCells count="9">
    <mergeCell ref="C130:D130"/>
    <mergeCell ref="A10:D10"/>
    <mergeCell ref="A3:D3"/>
    <mergeCell ref="A2:D2"/>
    <mergeCell ref="A1:D1"/>
    <mergeCell ref="A128:C128"/>
    <mergeCell ref="A126:B126"/>
    <mergeCell ref="A127:B127"/>
    <mergeCell ref="C129:D129"/>
  </mergeCells>
  <printOptions horizontalCentered="1"/>
  <pageMargins left="0.31496062992125984" right="0.11811023622047245" top="0.74803149606299213" bottom="0.35433070866141736" header="0.31496062992125984" footer="0.11811023622047245"/>
  <pageSetup scale="55" orientation="landscape" r:id="rId1"/>
  <headerFooter>
    <oddFooter>Página &amp;P</oddFooter>
  </headerFooter>
  <rowBreaks count="7" manualBreakCount="7">
    <brk id="28" max="4" man="1"/>
    <brk id="44" max="4" man="1"/>
    <brk id="59" max="4" man="1"/>
    <brk id="75" max="4" man="1"/>
    <brk id="90" max="4" man="1"/>
    <brk id="106" max="4" man="1"/>
    <brk id="124" min="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O28"/>
  <sheetViews>
    <sheetView view="pageBreakPreview" topLeftCell="A6" zoomScaleNormal="100" zoomScaleSheetLayoutView="100" workbookViewId="0">
      <selection activeCell="B13" sqref="B13"/>
    </sheetView>
  </sheetViews>
  <sheetFormatPr baseColWidth="10" defaultColWidth="9.140625" defaultRowHeight="15" x14ac:dyDescent="0.25"/>
  <cols>
    <col min="1" max="1" width="10.42578125" customWidth="1"/>
    <col min="2" max="2" width="30.28515625" style="2" customWidth="1"/>
    <col min="3" max="3" width="68.28515625" customWidth="1"/>
    <col min="4" max="4" width="13.5703125" customWidth="1"/>
    <col min="5" max="5" width="13.85546875" style="3" customWidth="1"/>
  </cols>
  <sheetData>
    <row r="1" spans="1:15" ht="15.75" x14ac:dyDescent="0.25">
      <c r="A1" s="73" t="s">
        <v>0</v>
      </c>
      <c r="B1" s="74"/>
      <c r="C1" s="74"/>
      <c r="D1" s="75"/>
      <c r="E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70" t="s">
        <v>1</v>
      </c>
      <c r="B2" s="71"/>
      <c r="C2" s="71"/>
      <c r="D2" s="72"/>
      <c r="E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70" t="s">
        <v>2</v>
      </c>
      <c r="B3" s="71"/>
      <c r="C3" s="71"/>
      <c r="D3" s="72"/>
      <c r="E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9"/>
      <c r="D4" s="8"/>
      <c r="E4"/>
    </row>
    <row r="5" spans="1:15" x14ac:dyDescent="0.25">
      <c r="A5" s="9"/>
      <c r="D5" s="8"/>
      <c r="E5"/>
    </row>
    <row r="6" spans="1:15" ht="15.75" x14ac:dyDescent="0.25">
      <c r="A6" s="13" t="s">
        <v>3</v>
      </c>
      <c r="D6" s="8"/>
      <c r="E6"/>
    </row>
    <row r="7" spans="1:15" ht="15.75" x14ac:dyDescent="0.25">
      <c r="A7" s="13" t="s">
        <v>5</v>
      </c>
      <c r="D7" s="8"/>
      <c r="E7"/>
    </row>
    <row r="8" spans="1:15" ht="15.75" x14ac:dyDescent="0.25">
      <c r="A8" s="13" t="s">
        <v>4</v>
      </c>
      <c r="D8" s="8"/>
      <c r="E8"/>
    </row>
    <row r="9" spans="1:15" x14ac:dyDescent="0.25">
      <c r="A9" s="9"/>
      <c r="D9" s="8"/>
      <c r="E9"/>
    </row>
    <row r="10" spans="1:15" ht="15.75" x14ac:dyDescent="0.25">
      <c r="A10" s="67" t="s">
        <v>19</v>
      </c>
      <c r="B10" s="68"/>
      <c r="C10" s="68"/>
      <c r="D10" s="69"/>
      <c r="E10"/>
    </row>
    <row r="11" spans="1:15" ht="15.75" thickBot="1" x14ac:dyDescent="0.3">
      <c r="A11" s="37"/>
      <c r="D11" s="8"/>
      <c r="E11"/>
    </row>
    <row r="12" spans="1:15" ht="26.25" thickBot="1" x14ac:dyDescent="0.3">
      <c r="A12" s="46" t="s">
        <v>20</v>
      </c>
      <c r="B12" s="38" t="s">
        <v>21</v>
      </c>
      <c r="C12" s="5" t="s">
        <v>8</v>
      </c>
      <c r="D12" s="21" t="s">
        <v>10</v>
      </c>
      <c r="E12"/>
    </row>
    <row r="13" spans="1:15" ht="38.25" x14ac:dyDescent="0.25">
      <c r="A13" s="62" t="s">
        <v>59</v>
      </c>
      <c r="B13" s="62" t="s">
        <v>54</v>
      </c>
      <c r="C13" s="62" t="s">
        <v>60</v>
      </c>
      <c r="D13" s="61">
        <v>2166</v>
      </c>
      <c r="E13"/>
    </row>
    <row r="14" spans="1:15" ht="26.25" thickBot="1" x14ac:dyDescent="0.3">
      <c r="A14" s="63" t="s">
        <v>63</v>
      </c>
      <c r="B14" s="64" t="s">
        <v>61</v>
      </c>
      <c r="C14" s="64" t="s">
        <v>62</v>
      </c>
      <c r="D14" s="65">
        <v>302</v>
      </c>
      <c r="E14"/>
    </row>
    <row r="15" spans="1:15" ht="15" customHeight="1" thickBot="1" x14ac:dyDescent="0.3">
      <c r="A15" s="47"/>
      <c r="B15" s="48"/>
      <c r="C15" s="49" t="s">
        <v>12</v>
      </c>
      <c r="D15" s="50">
        <f>SUM(D13:D14)</f>
        <v>2468</v>
      </c>
      <c r="E15" s="35"/>
    </row>
    <row r="16" spans="1:15" ht="35.25" customHeight="1" x14ac:dyDescent="0.25">
      <c r="A16" s="79" t="s">
        <v>58</v>
      </c>
      <c r="B16" s="80"/>
      <c r="C16" s="80"/>
      <c r="D16" s="81"/>
      <c r="E16"/>
    </row>
    <row r="17" spans="1:5" ht="15.75" thickBot="1" x14ac:dyDescent="0.3">
      <c r="A17" s="10"/>
      <c r="B17" s="11"/>
      <c r="C17" s="7"/>
      <c r="D17" s="12"/>
      <c r="E17"/>
    </row>
    <row r="18" spans="1:5" x14ac:dyDescent="0.25">
      <c r="D18" s="6"/>
      <c r="E18"/>
    </row>
    <row r="19" spans="1:5" x14ac:dyDescent="0.25">
      <c r="D19" s="6"/>
      <c r="E19"/>
    </row>
    <row r="20" spans="1:5" x14ac:dyDescent="0.25">
      <c r="D20" s="6"/>
      <c r="E20"/>
    </row>
    <row r="21" spans="1:5" ht="15" customHeight="1" x14ac:dyDescent="0.25">
      <c r="A21" s="26" t="s">
        <v>18</v>
      </c>
      <c r="B21" s="27"/>
      <c r="C21" s="27"/>
      <c r="D21" s="28"/>
    </row>
    <row r="22" spans="1:5" x14ac:dyDescent="0.25">
      <c r="A22" s="66" t="s">
        <v>55</v>
      </c>
      <c r="B22" s="66"/>
      <c r="C22" s="27"/>
      <c r="D22" s="28"/>
      <c r="E22" s="23"/>
    </row>
    <row r="23" spans="1:5" x14ac:dyDescent="0.25">
      <c r="A23" s="77" t="s">
        <v>22</v>
      </c>
      <c r="B23" s="77"/>
      <c r="C23" s="36" t="s">
        <v>57</v>
      </c>
      <c r="D23" s="29"/>
      <c r="E23" s="23"/>
    </row>
    <row r="24" spans="1:5" x14ac:dyDescent="0.25">
      <c r="A24" s="34"/>
      <c r="B24" s="34"/>
      <c r="C24" s="36" t="s">
        <v>23</v>
      </c>
      <c r="D24" s="31"/>
      <c r="E24" s="23"/>
    </row>
    <row r="25" spans="1:5" x14ac:dyDescent="0.25">
      <c r="A25" s="41" t="s">
        <v>15</v>
      </c>
      <c r="D25" s="6"/>
      <c r="E25"/>
    </row>
    <row r="26" spans="1:5" x14ac:dyDescent="0.25">
      <c r="A26" s="41" t="s">
        <v>16</v>
      </c>
      <c r="D26" s="6"/>
      <c r="E26"/>
    </row>
    <row r="27" spans="1:5" x14ac:dyDescent="0.25">
      <c r="A27" s="41" t="s">
        <v>24</v>
      </c>
      <c r="E27"/>
    </row>
    <row r="28" spans="1:5" x14ac:dyDescent="0.25">
      <c r="D28" s="6"/>
      <c r="E28"/>
    </row>
  </sheetData>
  <mergeCells count="7">
    <mergeCell ref="A22:B22"/>
    <mergeCell ref="A23:B23"/>
    <mergeCell ref="A1:D1"/>
    <mergeCell ref="A2:D2"/>
    <mergeCell ref="A3:D3"/>
    <mergeCell ref="A10:D10"/>
    <mergeCell ref="A16:D16"/>
  </mergeCells>
  <pageMargins left="1.6929133858267718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2023-09-12T14:32:56Z</dcterms:modified>
</cp:coreProperties>
</file>