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castillo\Documents\Desarrollo\wpa\Documentos\InformacionPublica\N22\"/>
    </mc:Choice>
  </mc:AlternateContent>
  <xr:revisionPtr revIDLastSave="0" documentId="13_ncr:1_{464C2025-C6B4-47AD-83F1-41B3D5F694AD}" xr6:coauthVersionLast="47" xr6:coauthVersionMax="47" xr10:uidLastSave="{00000000-0000-0000-0000-000000000000}"/>
  <bookViews>
    <workbookView xWindow="20370" yWindow="-120" windowWidth="29040" windowHeight="15840" tabRatio="500" activeTab="1" xr2:uid="{00000000-000D-0000-FFFF-FFFF00000000}"/>
  </bookViews>
  <sheets>
    <sheet name="03-2024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2" l="1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1" i="2"/>
</calcChain>
</file>

<file path=xl/sharedStrings.xml><?xml version="1.0" encoding="utf-8"?>
<sst xmlns="http://schemas.openxmlformats.org/spreadsheetml/2006/main" count="242" uniqueCount="213">
  <si>
    <r>
      <t xml:space="preserve">SISTEMA DE GESTION
Información de oficio
Ley de acceso a la información - Art 10 Numeral 22
</t>
    </r>
    <r>
      <rPr>
        <b/>
        <sz val="11"/>
        <color indexed="8"/>
        <rFont val="Arial"/>
        <family val="2"/>
      </rPr>
      <t xml:space="preserve">INFORMACIÓN DE COMPRAS DIRECTAS REALIZADAS
</t>
    </r>
    <r>
      <rPr>
        <b/>
        <sz val="9"/>
        <color indexed="8"/>
        <rFont val="Arial"/>
        <family val="2"/>
      </rPr>
      <t>Expresado en Quetzales</t>
    </r>
  </si>
  <si>
    <t>PAGINA     :</t>
  </si>
  <si>
    <t>de</t>
  </si>
  <si>
    <t>FECHA       :</t>
  </si>
  <si>
    <t>HORA        :</t>
  </si>
  <si>
    <t>REPORTE :  R00812578.rpt</t>
  </si>
  <si>
    <t>EJERCICIO</t>
  </si>
  <si>
    <t>2024</t>
  </si>
  <si>
    <t>PERIODO</t>
  </si>
  <si>
    <t>marzo</t>
  </si>
  <si>
    <t>a</t>
  </si>
  <si>
    <t>*ENTIDAD/Unidad Ejecutora</t>
  </si>
  <si>
    <t>NIT</t>
  </si>
  <si>
    <t>PROVEEDOR</t>
  </si>
  <si>
    <t>TOTAL DOCUMENTOS</t>
  </si>
  <si>
    <t>MONTO TOTAL</t>
  </si>
  <si>
    <t>11140067/-0-CONSEJO NACIONAL DE ADOPCIONES</t>
  </si>
  <si>
    <t>17517583</t>
  </si>
  <si>
    <t>UNIVERSIDAD DEL VALLE DE GUATEMALA</t>
  </si>
  <si>
    <t>57313008</t>
  </si>
  <si>
    <t>DIRECCION GENERAL DEL DIARIO DE CENTRO AMERICA Y TIPOGRAFIA NACIONAL</t>
  </si>
  <si>
    <t>118475835</t>
  </si>
  <si>
    <t>CIEN PANES  SOCIEDAD ANÓNIMA</t>
  </si>
  <si>
    <t>15800903</t>
  </si>
  <si>
    <t>SANCHEZ RAVANALES MANUEL ROBERTO</t>
  </si>
  <si>
    <t>35540559</t>
  </si>
  <si>
    <t>ROSALES ORELLANA ALMA JULIETA</t>
  </si>
  <si>
    <t>25394347</t>
  </si>
  <si>
    <t>SAC ESTACUY CARLOS ENRIQUE</t>
  </si>
  <si>
    <t>66569168</t>
  </si>
  <si>
    <t>ORELLANA PINEDA DEYANIRA ANA MARIA</t>
  </si>
  <si>
    <t>7808127</t>
  </si>
  <si>
    <t>LOPEZ DE LEON BAYRON BILLY</t>
  </si>
  <si>
    <t>41869079</t>
  </si>
  <si>
    <t>LOBOS PEREZ ALVARO ANTONIO</t>
  </si>
  <si>
    <t>86504142</t>
  </si>
  <si>
    <t>AREVALO PEREZ OSCAR MANUEL</t>
  </si>
  <si>
    <t>49881221</t>
  </si>
  <si>
    <t>CAMACHO RAMIREZ ASTRID OLIVET</t>
  </si>
  <si>
    <t>61493732</t>
  </si>
  <si>
    <t>LOPEZ MONZON GRECIA AZUCENA</t>
  </si>
  <si>
    <t>13994107</t>
  </si>
  <si>
    <t>ERAZO BAUTISTA EDITH ALICIA</t>
  </si>
  <si>
    <t>73187399</t>
  </si>
  <si>
    <t>PONTAZA SOLER AMANDITA</t>
  </si>
  <si>
    <t>87054256</t>
  </si>
  <si>
    <t>GARCÍA ZAPETA LAURA MARINA</t>
  </si>
  <si>
    <t>18553931</t>
  </si>
  <si>
    <t>SANCHEZ TEJEDA JUAN JOSE</t>
  </si>
  <si>
    <t>73770280</t>
  </si>
  <si>
    <t>RAMIREZ VASQUEZ LUIS ALFREDO</t>
  </si>
  <si>
    <t>9469664</t>
  </si>
  <si>
    <t>RIVAS DOMINGUEZ CELIA VANESSA</t>
  </si>
  <si>
    <t>14833727</t>
  </si>
  <si>
    <t>VASQUEZ OSORIO MELVIN RODOLFO</t>
  </si>
  <si>
    <t>43971563</t>
  </si>
  <si>
    <t>PINEDA CARIAS MIRIAM AZUCENA</t>
  </si>
  <si>
    <t>46882030</t>
  </si>
  <si>
    <t>ELIAS LOPEZ JESSIKA NINNETH</t>
  </si>
  <si>
    <t>644296K</t>
  </si>
  <si>
    <t>MARTINEZ  DE MORALES MERCEDES DEL CARMEN</t>
  </si>
  <si>
    <t>8117535</t>
  </si>
  <si>
    <t>MORALES CHAVEZ LUIS LENIN</t>
  </si>
  <si>
    <t>30384699</t>
  </si>
  <si>
    <t>SANTOS MAZARIEGOS EUFEMIA MICDALIA</t>
  </si>
  <si>
    <t>16675576</t>
  </si>
  <si>
    <t>GARCIA CANTE MARGARITA DE JESUS</t>
  </si>
  <si>
    <t>80131557</t>
  </si>
  <si>
    <t>ESPAÑA MONTES DE OCA GUILLERMO</t>
  </si>
  <si>
    <t>24180785</t>
  </si>
  <si>
    <t>RUIZ LUNA LUIS PEDRO</t>
  </si>
  <si>
    <t>46647899</t>
  </si>
  <si>
    <t>RODRIGUEZ PAZ FERNANDO ENRIQUE</t>
  </si>
  <si>
    <t>6848079</t>
  </si>
  <si>
    <t>DE LA CRUZ FLORIAN DONALD ANIBAL</t>
  </si>
  <si>
    <t>7217137</t>
  </si>
  <si>
    <t>DIONICIO GODINEZ HECTOR AUGUSTO</t>
  </si>
  <si>
    <t>672681K</t>
  </si>
  <si>
    <t>COLEGIO DE ABOGADOS Y NOTARIOS DE GUATEMALA</t>
  </si>
  <si>
    <t>9302735</t>
  </si>
  <si>
    <t>PEREZ CARRANZA ANA MARIA</t>
  </si>
  <si>
    <t>52386953</t>
  </si>
  <si>
    <t>PERNILLO ARGUETA CRISTINA ELIZABETH</t>
  </si>
  <si>
    <t>52136132</t>
  </si>
  <si>
    <t>POSADAS ALMENGOR TEDDY EDWARD</t>
  </si>
  <si>
    <t>49417908</t>
  </si>
  <si>
    <t>CASTILLO OLIVA DE MOLINA LESBIA ESMERALDA CLARIBEL</t>
  </si>
  <si>
    <t>44449542</t>
  </si>
  <si>
    <t>PEREZ AMAYA DIANA LUCRECIA</t>
  </si>
  <si>
    <t>14206099</t>
  </si>
  <si>
    <t>CORRALES VALENZUELA CARMEN MARIA</t>
  </si>
  <si>
    <t>6605192</t>
  </si>
  <si>
    <t>GRAMAJO REVOLORIO EDNA ELIZABETH</t>
  </si>
  <si>
    <t>102321345</t>
  </si>
  <si>
    <t>GUERRA ARIZANDIETA KAREN ALEJANDRA</t>
  </si>
  <si>
    <t>61224006</t>
  </si>
  <si>
    <t>JUAREZ BATZ NANCY PAOLA</t>
  </si>
  <si>
    <t>90343999</t>
  </si>
  <si>
    <t>MULTISELLOS VILE, SOCIEDAD ANONIMA</t>
  </si>
  <si>
    <t>46223118</t>
  </si>
  <si>
    <t>SILVA SANDOVAL DE CASTRO MABELIN LISSETH</t>
  </si>
  <si>
    <t>18248608</t>
  </si>
  <si>
    <t>BATRES AGUILAR DE RODRIGUEZ SILVIA ANTONIETA</t>
  </si>
  <si>
    <t>57525056</t>
  </si>
  <si>
    <t>VASQUEZ CABRERA ANA CARMELA</t>
  </si>
  <si>
    <t>52469050</t>
  </si>
  <si>
    <t>REGISTRO NACIONAL DE LAS PERSONAS- RENAP-</t>
  </si>
  <si>
    <t>7228236</t>
  </si>
  <si>
    <t>PINEDA GARCIA MIRNA EMPERATRIZ</t>
  </si>
  <si>
    <t>90684990</t>
  </si>
  <si>
    <t>LOPEZ MONZON LUISA FERNANDA</t>
  </si>
  <si>
    <t>62659413</t>
  </si>
  <si>
    <t>GARCIA QUIÑONEZ JUAN PABLO</t>
  </si>
  <si>
    <t>1613950K</t>
  </si>
  <si>
    <t>TORTOLA DIEGUEZ PABLO RAUL</t>
  </si>
  <si>
    <t>1824713K</t>
  </si>
  <si>
    <t>MEJIA PATZAN DE FLORES MARIA JOSE</t>
  </si>
  <si>
    <t>24787876</t>
  </si>
  <si>
    <t>MORENO TIJERINO ANA LUCRECIA</t>
  </si>
  <si>
    <t>25262068</t>
  </si>
  <si>
    <t>INDUSTRIA PANIFICADORA ISOPAN, SOCIEDAD ANONIMA</t>
  </si>
  <si>
    <t>84382716</t>
  </si>
  <si>
    <t>PARRILLA MOLINA ERICK SAMUEL</t>
  </si>
  <si>
    <t>41057171</t>
  </si>
  <si>
    <t>MORALES ARIAS ELSA SUSANA</t>
  </si>
  <si>
    <t>86575465</t>
  </si>
  <si>
    <t>OROZCO RODAS ZANDI VERENICE</t>
  </si>
  <si>
    <t xml:space="preserve"> TOTAL  11140067/-0-CONSEJO NACIONAL DE ADOPCIONES</t>
  </si>
  <si>
    <t>*NOTA: Solo aplica para las unidades administrativas que están constituidas como unidades ejecutoras.</t>
  </si>
  <si>
    <t>Impreso el:</t>
  </si>
  <si>
    <t>Ley de Acceso a la Información Pública Decreto 57-2008</t>
  </si>
  <si>
    <t>Hora::</t>
  </si>
  <si>
    <t>CONSEJO NACIONAL DE ADOPCIONES</t>
  </si>
  <si>
    <t>COORDINACIÓN DE ADMINISTRACIÓN FINANCIERA</t>
  </si>
  <si>
    <t>COMPRAS</t>
  </si>
  <si>
    <t>LEY DE ACCESO A LA INFORMACIÓN PÚBLICA</t>
  </si>
  <si>
    <t>ARTÍCULO 10, NUMERAL 11 y 22</t>
  </si>
  <si>
    <t xml:space="preserve">INFORMACIÓN COMPLEMENTARIA DE PROCESOS DE CONTRATACIONES Y COMPRAS DIRECTAS. </t>
  </si>
  <si>
    <t>MES DE MARZO 2024.</t>
  </si>
  <si>
    <t>Nº</t>
  </si>
  <si>
    <t>Documento de Respaldo</t>
  </si>
  <si>
    <t xml:space="preserve">Fecha del Documento </t>
  </si>
  <si>
    <t>Nombre</t>
  </si>
  <si>
    <t>Descripción del Bien o Servicio Adquirido</t>
  </si>
  <si>
    <t>Monto</t>
  </si>
  <si>
    <t>7AB8C490 - 1533300166</t>
  </si>
  <si>
    <t>DISTRIBUIDORA JALAPEÑA, S.A.</t>
  </si>
  <si>
    <t>COMPRA DE AGUA PURIFICADA.</t>
  </si>
  <si>
    <t>A401C494 - 2276872081</t>
  </si>
  <si>
    <t>576937K</t>
  </si>
  <si>
    <t xml:space="preserve">	PROYECTOS EMPRESARIALES SOCIEDAD ANONIMA</t>
  </si>
  <si>
    <t>F941675E -3478668378</t>
  </si>
  <si>
    <t>COMPAÑIA PUNTO DIGITAL, SOCIEDAD ANONIMA</t>
  </si>
  <si>
    <t>COMPRA DE 2 COMPUTADORAS PORTATILES</t>
  </si>
  <si>
    <t>7F498118-3560785194</t>
  </si>
  <si>
    <t>LIBRERIA E IMPRENTA VIVIAN S.A.</t>
  </si>
  <si>
    <t>COMPRA DE UTILES DE OFICINA Y PRODUCTOS DE LIBRERÍA</t>
  </si>
  <si>
    <t>8FD7D49B -3614658167</t>
  </si>
  <si>
    <t xml:space="preserve">55711197	</t>
  </si>
  <si>
    <t xml:space="preserve">	COMPAÑIA PUNTO DIGITAL, S.A.</t>
  </si>
  <si>
    <t>2C591967-1071858013</t>
  </si>
  <si>
    <t xml:space="preserve">	METRICA SOCIEDAD ANONIMA</t>
  </si>
  <si>
    <t>BC86CB63 -659768261</t>
  </si>
  <si>
    <t>METRICA SOCIEDAD ANONIMA</t>
  </si>
  <si>
    <t xml:space="preserve">9241BFB9 - 122241254	</t>
  </si>
  <si>
    <t xml:space="preserve">	MAYORISTA DE TECNOLOGIA, SOCIEDAD ANONIMA</t>
  </si>
  <si>
    <t>87E88306 -3183756383</t>
  </si>
  <si>
    <t xml:space="preserve">COMPAÑIA PUNTO DIGITAL, SOCIEDAD ANONIMA	</t>
  </si>
  <si>
    <t xml:space="preserve">D540A795-710951193 </t>
  </si>
  <si>
    <t>UNO GUATEMALA, SOCIEDAD ANONIMA</t>
  </si>
  <si>
    <t xml:space="preserve">2BC1BF7A - 1305559793	</t>
  </si>
  <si>
    <t>VITATRAC SOCIEDAD ANONIMA</t>
  </si>
  <si>
    <t>B9EFF47B-1492600677</t>
  </si>
  <si>
    <t>GÓMEZ ARMIRA IVAN</t>
  </si>
  <si>
    <t>9C16D7B6-4100737377</t>
  </si>
  <si>
    <t>53A7F70A-2282310905</t>
  </si>
  <si>
    <t>0F0665B0-3054128054</t>
  </si>
  <si>
    <t>A38C6C80 -934167890</t>
  </si>
  <si>
    <t>8E01BDC6-509102685</t>
  </si>
  <si>
    <t xml:space="preserve">A7ED5F42 - 520963330	</t>
  </si>
  <si>
    <t>JORDAN,Y JORDAN, NELSON,LICINIO</t>
  </si>
  <si>
    <t>CC42C05C-2495168630</t>
  </si>
  <si>
    <t>VEGA VILLATORO, EDELSO JAVIER</t>
  </si>
  <si>
    <t>SERVICIO DE FOTOCOPIADORAS</t>
  </si>
  <si>
    <t xml:space="preserve">A62EDA99-1464287677 </t>
  </si>
  <si>
    <t>INMOBILIARIA
HONEY-BEE S.A.</t>
  </si>
  <si>
    <t>ARRENDAMIENTO DE INMUEBLE OFICINAS CENTRALES ZONA 9, GUATEMALA.</t>
  </si>
  <si>
    <t>A0B8DA03-3998961067</t>
  </si>
  <si>
    <t>DE LEÓN BARRIENTOS
ANA CECILIA</t>
  </si>
  <si>
    <t>ARRENDAMIENTO DE SEDE EN QUETZALTENANGO</t>
  </si>
  <si>
    <t>1C93D608 - 2397257959</t>
  </si>
  <si>
    <t>EMPRESA ELECTRICA DE
GUATEMALA S.A.</t>
  </si>
  <si>
    <t xml:space="preserve">SERVICIO DE ENERGIA ELECTRICA </t>
  </si>
  <si>
    <t>674CD541 - 718620032</t>
  </si>
  <si>
    <t>CB6407AA - 2905950926</t>
  </si>
  <si>
    <t>554CF96F - 1967343513</t>
  </si>
  <si>
    <t>D0BAFD93 - 1745241194</t>
  </si>
  <si>
    <t>3E21D13C - 37898390</t>
  </si>
  <si>
    <t>1EB71360 - 200818989</t>
  </si>
  <si>
    <t>1433ED9F - 3967897557</t>
  </si>
  <si>
    <t>9F9E0287 - 3729736897</t>
  </si>
  <si>
    <t>477B4207 - 1130119865</t>
  </si>
  <si>
    <t>TELECOMUNICACIONES DE GUATEMALA S.A.</t>
  </si>
  <si>
    <t>SERVICIO DE TELEFONIA FIJA</t>
  </si>
  <si>
    <t>BBB7E39F - 765283076</t>
  </si>
  <si>
    <t>REDES HIBRIDAS, SOCIEDAD ANONIMA</t>
  </si>
  <si>
    <t>SERVICIO DE ENLACE DE INTERNET SEDE CENTRAL</t>
  </si>
  <si>
    <t xml:space="preserve">CF81D8A9 - 926960115	</t>
  </si>
  <si>
    <t>TELECOMUNICACIONES DE GUATEMALA, SOCIEDAD ANONIMA</t>
  </si>
  <si>
    <t xml:space="preserve">SERVICIO DE TELEFONIA CELULAR </t>
  </si>
  <si>
    <t>95C388BC - 4285284834</t>
  </si>
  <si>
    <t>D379DE61 - 2521973686</t>
  </si>
  <si>
    <t>CARGO EXPRESO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</si>
</sst>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\:mm\.ss\ "/>
    <numFmt numFmtId="165" formatCode="_-&quot;Q&quot;* #,##0.00_-;\-&quot;Q&quot;* #,##0.00_-;_-&quot;Q&quot;* &quot;-&quot;??_-;_-@_-"/>
  </numFmts>
  <fonts count="17" x14ac:knownFonts="1">
    <font>
      <sz val="10"/>
      <color indexed="8"/>
      <name val="ARIAL"/>
      <charset val="1"/>
    </font>
    <font>
      <sz val="11"/>
      <color theme="1"/>
      <name val="Aptos Narrow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theme="1"/>
      <name val="Aptos Narrow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>
      <alignment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3" fontId="9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 wrapText="1" readingOrder="1"/>
    </xf>
    <xf numFmtId="164" fontId="8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 readingOrder="1"/>
    </xf>
    <xf numFmtId="1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 readingOrder="1"/>
    </xf>
    <xf numFmtId="14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 wrapText="1" readingOrder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 readingOrder="1"/>
    </xf>
    <xf numFmtId="3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 wrapText="1" readingOrder="1"/>
    </xf>
    <xf numFmtId="1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0" fontId="11" fillId="0" borderId="0" xfId="1" applyFont="1" applyAlignment="1">
      <alignment horizontal="center"/>
    </xf>
    <xf numFmtId="1" fontId="12" fillId="0" borderId="0" xfId="2" applyNumberFormat="1" applyFont="1" applyFill="1"/>
    <xf numFmtId="0" fontId="12" fillId="0" borderId="0" xfId="1" applyFont="1"/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wrapText="1"/>
    </xf>
    <xf numFmtId="0" fontId="13" fillId="0" borderId="0" xfId="1" applyFont="1" applyAlignment="1">
      <alignment horizontal="center"/>
    </xf>
    <xf numFmtId="1" fontId="14" fillId="0" borderId="0" xfId="2" applyNumberFormat="1" applyFont="1" applyFill="1"/>
    <xf numFmtId="0" fontId="14" fillId="0" borderId="0" xfId="1" applyFont="1"/>
    <xf numFmtId="0" fontId="13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43" fontId="10" fillId="0" borderId="1" xfId="2" applyFont="1" applyFill="1" applyBorder="1" applyAlignment="1">
      <alignment horizontal="center" vertical="center" wrapText="1"/>
    </xf>
    <xf numFmtId="1" fontId="0" fillId="0" borderId="0" xfId="2" applyNumberFormat="1" applyFont="1" applyFill="1"/>
    <xf numFmtId="0" fontId="1" fillId="0" borderId="0" xfId="1"/>
    <xf numFmtId="0" fontId="15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14" fontId="16" fillId="0" borderId="2" xfId="1" applyNumberFormat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165" fontId="16" fillId="0" borderId="3" xfId="1" applyNumberFormat="1" applyFont="1" applyBorder="1" applyAlignment="1">
      <alignment vertical="center"/>
    </xf>
    <xf numFmtId="0" fontId="16" fillId="0" borderId="3" xfId="1" applyFont="1" applyBorder="1" applyAlignment="1">
      <alignment horizontal="center" vertical="center" wrapText="1"/>
    </xf>
    <xf numFmtId="14" fontId="16" fillId="0" borderId="3" xfId="1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14" fontId="16" fillId="0" borderId="3" xfId="1" applyNumberFormat="1" applyFont="1" applyBorder="1" applyAlignment="1">
      <alignment horizontal="center" vertical="center" wrapText="1"/>
    </xf>
    <xf numFmtId="1" fontId="16" fillId="0" borderId="3" xfId="1" applyNumberFormat="1" applyFont="1" applyBorder="1" applyAlignment="1">
      <alignment horizontal="center" vertical="center"/>
    </xf>
    <xf numFmtId="11" fontId="16" fillId="0" borderId="4" xfId="1" applyNumberFormat="1" applyFont="1" applyBorder="1" applyAlignment="1">
      <alignment horizontal="center" vertical="center" wrapText="1"/>
    </xf>
    <xf numFmtId="14" fontId="16" fillId="0" borderId="4" xfId="1" applyNumberFormat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 wrapText="1"/>
    </xf>
    <xf numFmtId="165" fontId="16" fillId="0" borderId="4" xfId="1" applyNumberFormat="1" applyFont="1" applyBorder="1" applyAlignment="1">
      <alignment vertical="center"/>
    </xf>
    <xf numFmtId="1" fontId="16" fillId="0" borderId="4" xfId="1" applyNumberFormat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43" fontId="0" fillId="0" borderId="0" xfId="2" applyFont="1" applyFill="1" applyAlignment="1">
      <alignment wrapText="1"/>
    </xf>
  </cellXfs>
  <cellStyles count="3">
    <cellStyle name="Millares 2" xfId="2" xr:uid="{325A4474-C846-401B-A2EA-61F1B734F31B}"/>
    <cellStyle name="Normal" xfId="0" builtinId="0"/>
    <cellStyle name="Normal 2" xfId="1" xr:uid="{94564799-6E3E-42F5-A8F3-3976F00270F4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4</xdr:row>
      <xdr:rowOff>0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765AA6F6-FA77-4D32-8281-0EEAADBD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85377-D29F-4349-803A-10D27A1388B9}">
  <dimension ref="A1:H45"/>
  <sheetViews>
    <sheetView zoomScaleNormal="100" workbookViewId="0">
      <selection activeCell="A7" sqref="A7:G7"/>
    </sheetView>
  </sheetViews>
  <sheetFormatPr baseColWidth="10" defaultRowHeight="15" x14ac:dyDescent="0.25"/>
  <cols>
    <col min="1" max="1" width="3.42578125" style="39" bestFit="1" customWidth="1"/>
    <col min="2" max="2" width="11.7109375" style="60" customWidth="1"/>
    <col min="3" max="3" width="11.140625" style="61" customWidth="1"/>
    <col min="4" max="4" width="10.140625" style="61" customWidth="1"/>
    <col min="5" max="5" width="18.7109375" style="62" customWidth="1"/>
    <col min="6" max="6" width="19.28515625" style="61" customWidth="1"/>
    <col min="7" max="7" width="12.7109375" style="63" customWidth="1"/>
    <col min="8" max="8" width="11.42578125" style="38"/>
    <col min="9" max="16384" width="11.42578125" style="39"/>
  </cols>
  <sheetData>
    <row r="1" spans="1:8" s="28" customFormat="1" ht="17.25" x14ac:dyDescent="0.3">
      <c r="A1" s="26" t="s">
        <v>132</v>
      </c>
      <c r="B1" s="26"/>
      <c r="C1" s="26"/>
      <c r="D1" s="26"/>
      <c r="E1" s="26"/>
      <c r="F1" s="26"/>
      <c r="G1" s="26"/>
      <c r="H1" s="27"/>
    </row>
    <row r="2" spans="1:8" s="28" customFormat="1" ht="17.25" x14ac:dyDescent="0.3">
      <c r="A2" s="26" t="s">
        <v>133</v>
      </c>
      <c r="B2" s="26"/>
      <c r="C2" s="26"/>
      <c r="D2" s="26"/>
      <c r="E2" s="26"/>
      <c r="F2" s="26"/>
      <c r="G2" s="26"/>
      <c r="H2" s="27"/>
    </row>
    <row r="3" spans="1:8" s="28" customFormat="1" ht="17.25" x14ac:dyDescent="0.3">
      <c r="A3" s="26" t="s">
        <v>134</v>
      </c>
      <c r="B3" s="26"/>
      <c r="C3" s="26"/>
      <c r="D3" s="26"/>
      <c r="E3" s="26"/>
      <c r="F3" s="26"/>
      <c r="G3" s="26"/>
      <c r="H3" s="27"/>
    </row>
    <row r="4" spans="1:8" s="28" customFormat="1" ht="17.25" x14ac:dyDescent="0.3">
      <c r="A4" s="26"/>
      <c r="B4" s="26"/>
      <c r="C4" s="26"/>
      <c r="D4" s="26"/>
      <c r="E4" s="29"/>
      <c r="F4" s="30"/>
      <c r="G4" s="30"/>
      <c r="H4" s="27"/>
    </row>
    <row r="5" spans="1:8" s="33" customFormat="1" ht="13.5" x14ac:dyDescent="0.25">
      <c r="A5" s="31" t="s">
        <v>135</v>
      </c>
      <c r="B5" s="31"/>
      <c r="C5" s="31"/>
      <c r="D5" s="31"/>
      <c r="E5" s="31"/>
      <c r="F5" s="31"/>
      <c r="G5" s="31"/>
      <c r="H5" s="32"/>
    </row>
    <row r="6" spans="1:8" s="33" customFormat="1" ht="13.5" x14ac:dyDescent="0.25">
      <c r="A6" s="31" t="s">
        <v>136</v>
      </c>
      <c r="B6" s="31"/>
      <c r="C6" s="31"/>
      <c r="D6" s="31"/>
      <c r="E6" s="31"/>
      <c r="F6" s="31"/>
      <c r="G6" s="31"/>
      <c r="H6" s="32"/>
    </row>
    <row r="7" spans="1:8" s="33" customFormat="1" ht="13.5" x14ac:dyDescent="0.25">
      <c r="A7" s="34" t="s">
        <v>137</v>
      </c>
      <c r="B7" s="34"/>
      <c r="C7" s="34"/>
      <c r="D7" s="34"/>
      <c r="E7" s="34"/>
      <c r="F7" s="34"/>
      <c r="G7" s="34"/>
      <c r="H7" s="32"/>
    </row>
    <row r="8" spans="1:8" s="33" customFormat="1" ht="14.25" thickBot="1" x14ac:dyDescent="0.3">
      <c r="A8" s="34" t="s">
        <v>138</v>
      </c>
      <c r="B8" s="34"/>
      <c r="C8" s="34"/>
      <c r="D8" s="34"/>
      <c r="E8" s="34"/>
      <c r="F8" s="34"/>
      <c r="G8" s="34"/>
      <c r="H8" s="32"/>
    </row>
    <row r="9" spans="1:8" ht="45.75" thickBot="1" x14ac:dyDescent="0.3">
      <c r="A9" s="35" t="s">
        <v>139</v>
      </c>
      <c r="B9" s="36" t="s">
        <v>140</v>
      </c>
      <c r="C9" s="36" t="s">
        <v>141</v>
      </c>
      <c r="D9" s="36" t="s">
        <v>12</v>
      </c>
      <c r="E9" s="36" t="s">
        <v>142</v>
      </c>
      <c r="F9" s="36" t="s">
        <v>143</v>
      </c>
      <c r="G9" s="37" t="s">
        <v>144</v>
      </c>
    </row>
    <row r="10" spans="1:8" ht="27" x14ac:dyDescent="0.25">
      <c r="A10" s="40">
        <v>1</v>
      </c>
      <c r="B10" s="41" t="s">
        <v>145</v>
      </c>
      <c r="C10" s="42">
        <v>45355</v>
      </c>
      <c r="D10" s="43">
        <v>3306224</v>
      </c>
      <c r="E10" s="41" t="s">
        <v>146</v>
      </c>
      <c r="F10" s="41" t="s">
        <v>147</v>
      </c>
      <c r="G10" s="44">
        <v>1260</v>
      </c>
    </row>
    <row r="11" spans="1:8" ht="40.5" x14ac:dyDescent="0.25">
      <c r="A11" s="40">
        <v>2</v>
      </c>
      <c r="B11" s="41" t="s">
        <v>148</v>
      </c>
      <c r="C11" s="42">
        <v>45355</v>
      </c>
      <c r="D11" s="43" t="s">
        <v>149</v>
      </c>
      <c r="E11" s="41" t="s">
        <v>150</v>
      </c>
      <c r="F11" s="41" t="str">
        <f>UPPER("Servicio de Aromatización y Desodorización.")</f>
        <v>SERVICIO DE AROMATIZACIÓN Y DESODORIZACIÓN.</v>
      </c>
      <c r="G11" s="44">
        <v>2000</v>
      </c>
    </row>
    <row r="12" spans="1:8" ht="40.5" x14ac:dyDescent="0.25">
      <c r="A12" s="40">
        <v>3</v>
      </c>
      <c r="B12" s="41" t="s">
        <v>151</v>
      </c>
      <c r="C12" s="42">
        <v>45356</v>
      </c>
      <c r="D12" s="43">
        <v>55711197</v>
      </c>
      <c r="E12" s="41" t="s">
        <v>152</v>
      </c>
      <c r="F12" s="41" t="s">
        <v>153</v>
      </c>
      <c r="G12" s="44">
        <v>7740</v>
      </c>
    </row>
    <row r="13" spans="1:8" ht="40.5" x14ac:dyDescent="0.25">
      <c r="A13" s="40">
        <v>4</v>
      </c>
      <c r="B13" s="41" t="s">
        <v>154</v>
      </c>
      <c r="C13" s="42">
        <v>45362</v>
      </c>
      <c r="D13" s="43">
        <v>4851498</v>
      </c>
      <c r="E13" s="41" t="s">
        <v>155</v>
      </c>
      <c r="F13" s="41" t="s">
        <v>156</v>
      </c>
      <c r="G13" s="44">
        <v>1833.5</v>
      </c>
    </row>
    <row r="14" spans="1:8" ht="27" x14ac:dyDescent="0.25">
      <c r="A14" s="40">
        <v>5</v>
      </c>
      <c r="B14" s="41" t="s">
        <v>157</v>
      </c>
      <c r="C14" s="42">
        <v>45349</v>
      </c>
      <c r="D14" s="43" t="s">
        <v>158</v>
      </c>
      <c r="E14" s="41" t="s">
        <v>159</v>
      </c>
      <c r="F14" s="41" t="str">
        <f>UPPER("Teclado con conexión USB")</f>
        <v>TECLADO CON CONEXIÓN USB</v>
      </c>
      <c r="G14" s="44">
        <v>70</v>
      </c>
    </row>
    <row r="15" spans="1:8" ht="28.5" customHeight="1" x14ac:dyDescent="0.25">
      <c r="A15" s="40">
        <v>6</v>
      </c>
      <c r="B15" s="41" t="s">
        <v>160</v>
      </c>
      <c r="C15" s="42">
        <v>45355</v>
      </c>
      <c r="D15" s="43">
        <v>6328288</v>
      </c>
      <c r="E15" s="41" t="s">
        <v>161</v>
      </c>
      <c r="F15" s="41" t="str">
        <f>UPPER("Licencias de solución antimalware")</f>
        <v>LICENCIAS DE SOLUCIÓN ANTIMALWARE</v>
      </c>
      <c r="G15" s="44">
        <v>15557.5</v>
      </c>
    </row>
    <row r="16" spans="1:8" ht="40.5" x14ac:dyDescent="0.25">
      <c r="A16" s="40">
        <v>7</v>
      </c>
      <c r="B16" s="41" t="s">
        <v>162</v>
      </c>
      <c r="C16" s="42">
        <v>45352</v>
      </c>
      <c r="D16" s="43">
        <v>6328288</v>
      </c>
      <c r="E16" s="41" t="s">
        <v>163</v>
      </c>
      <c r="F16" s="41" t="str">
        <f>UPPER("Licencias de Suite Informatica Microsoft")</f>
        <v>LICENCIAS DE SUITE INFORMATICA MICROSOFT</v>
      </c>
      <c r="G16" s="44">
        <v>18114.8</v>
      </c>
    </row>
    <row r="17" spans="1:7" ht="40.5" x14ac:dyDescent="0.25">
      <c r="A17" s="40">
        <v>8</v>
      </c>
      <c r="B17" s="41" t="s">
        <v>164</v>
      </c>
      <c r="C17" s="42">
        <v>45363</v>
      </c>
      <c r="D17" s="43">
        <v>100837697</v>
      </c>
      <c r="E17" s="41" t="s">
        <v>165</v>
      </c>
      <c r="F17" s="41" t="str">
        <f>UPPER("COMPRA DE computadora portatil")</f>
        <v>COMPRA DE COMPUTADORA PORTATIL</v>
      </c>
      <c r="G17" s="44">
        <v>11280</v>
      </c>
    </row>
    <row r="18" spans="1:7" ht="40.5" x14ac:dyDescent="0.25">
      <c r="A18" s="40">
        <v>9</v>
      </c>
      <c r="B18" s="41" t="s">
        <v>166</v>
      </c>
      <c r="C18" s="42">
        <v>45349</v>
      </c>
      <c r="D18" s="43" t="s">
        <v>158</v>
      </c>
      <c r="E18" s="41" t="s">
        <v>167</v>
      </c>
      <c r="F18" s="41" t="str">
        <f>UPPER("Pantalla Y teclado en español para laptop")</f>
        <v>PANTALLA Y TECLADO EN ESPAÑOL PARA LAPTOP</v>
      </c>
      <c r="G18" s="44">
        <v>1415</v>
      </c>
    </row>
    <row r="19" spans="1:7" ht="27" x14ac:dyDescent="0.25">
      <c r="A19" s="40">
        <v>10</v>
      </c>
      <c r="B19" s="41" t="s">
        <v>168</v>
      </c>
      <c r="C19" s="42">
        <v>45366</v>
      </c>
      <c r="D19" s="43">
        <v>321052</v>
      </c>
      <c r="E19" s="41" t="s">
        <v>169</v>
      </c>
      <c r="F19" s="41" t="str">
        <f>UPPER("Cupones canjeables por combustible")</f>
        <v>CUPONES CANJEABLES POR COMBUSTIBLE</v>
      </c>
      <c r="G19" s="44">
        <v>60000</v>
      </c>
    </row>
    <row r="20" spans="1:7" ht="40.5" x14ac:dyDescent="0.25">
      <c r="A20" s="40">
        <v>11</v>
      </c>
      <c r="B20" s="41" t="s">
        <v>170</v>
      </c>
      <c r="C20" s="42">
        <v>45363</v>
      </c>
      <c r="D20" s="43">
        <v>1045121</v>
      </c>
      <c r="E20" s="41" t="s">
        <v>171</v>
      </c>
      <c r="F20" s="41" t="str">
        <f>UPPER("Llantas para el vihiculo Propiedad del CNA")</f>
        <v>LLANTAS PARA EL VIHICULO PROPIEDAD DEL CNA</v>
      </c>
      <c r="G20" s="44">
        <v>4660</v>
      </c>
    </row>
    <row r="21" spans="1:7" ht="40.5" x14ac:dyDescent="0.25">
      <c r="A21" s="40">
        <v>12</v>
      </c>
      <c r="B21" s="41" t="s">
        <v>172</v>
      </c>
      <c r="C21" s="42">
        <v>45369</v>
      </c>
      <c r="D21" s="43">
        <v>31502555</v>
      </c>
      <c r="E21" s="41" t="s">
        <v>173</v>
      </c>
      <c r="F21" s="41" t="str">
        <f>UPPER("Servicio de mantenimiento a vehiculo")</f>
        <v>SERVICIO DE MANTENIMIENTO A VEHICULO</v>
      </c>
      <c r="G21" s="44">
        <v>850</v>
      </c>
    </row>
    <row r="22" spans="1:7" ht="40.5" x14ac:dyDescent="0.25">
      <c r="A22" s="40">
        <v>13</v>
      </c>
      <c r="B22" s="41" t="s">
        <v>174</v>
      </c>
      <c r="C22" s="42">
        <v>45369</v>
      </c>
      <c r="D22" s="43">
        <v>31502555</v>
      </c>
      <c r="E22" s="41" t="s">
        <v>173</v>
      </c>
      <c r="F22" s="41" t="str">
        <f t="shared" ref="F22:F24" si="0">UPPER("Servicio de mantenimiento a vehiculo")</f>
        <v>SERVICIO DE MANTENIMIENTO A VEHICULO</v>
      </c>
      <c r="G22" s="44">
        <v>705</v>
      </c>
    </row>
    <row r="23" spans="1:7" ht="40.5" x14ac:dyDescent="0.25">
      <c r="A23" s="40">
        <v>14</v>
      </c>
      <c r="B23" s="41" t="s">
        <v>175</v>
      </c>
      <c r="C23" s="42">
        <v>45369</v>
      </c>
      <c r="D23" s="43">
        <v>31502555</v>
      </c>
      <c r="E23" s="41" t="s">
        <v>173</v>
      </c>
      <c r="F23" s="41" t="str">
        <f t="shared" si="0"/>
        <v>SERVICIO DE MANTENIMIENTO A VEHICULO</v>
      </c>
      <c r="G23" s="44">
        <v>1815</v>
      </c>
    </row>
    <row r="24" spans="1:7" ht="40.5" x14ac:dyDescent="0.25">
      <c r="A24" s="40">
        <v>15</v>
      </c>
      <c r="B24" s="41" t="s">
        <v>176</v>
      </c>
      <c r="C24" s="42">
        <v>45369</v>
      </c>
      <c r="D24" s="43">
        <v>31502555</v>
      </c>
      <c r="E24" s="41" t="s">
        <v>173</v>
      </c>
      <c r="F24" s="41" t="str">
        <f t="shared" si="0"/>
        <v>SERVICIO DE MANTENIMIENTO A VEHICULO</v>
      </c>
      <c r="G24" s="44">
        <v>1620</v>
      </c>
    </row>
    <row r="25" spans="1:7" ht="40.5" x14ac:dyDescent="0.25">
      <c r="A25" s="40">
        <v>16</v>
      </c>
      <c r="B25" s="41" t="s">
        <v>177</v>
      </c>
      <c r="C25" s="42">
        <v>45355</v>
      </c>
      <c r="D25" s="43">
        <v>55711197</v>
      </c>
      <c r="E25" s="41" t="s">
        <v>152</v>
      </c>
      <c r="F25" s="41" t="str">
        <f>UPPER("Cargador para computadora portatil")</f>
        <v>CARGADOR PARA COMPUTADORA PORTATIL</v>
      </c>
      <c r="G25" s="44">
        <v>375</v>
      </c>
    </row>
    <row r="26" spans="1:7" ht="40.5" x14ac:dyDescent="0.25">
      <c r="A26" s="40">
        <v>17</v>
      </c>
      <c r="B26" s="41" t="s">
        <v>178</v>
      </c>
      <c r="C26" s="42">
        <v>45369</v>
      </c>
      <c r="D26" s="43">
        <v>31502555</v>
      </c>
      <c r="E26" s="41" t="s">
        <v>173</v>
      </c>
      <c r="F26" s="41" t="str">
        <f>UPPER("Servicio de reparación a vehículo")</f>
        <v>SERVICIO DE REPARACIÓN A VEHÍCULO</v>
      </c>
      <c r="G26" s="44">
        <v>3085</v>
      </c>
    </row>
    <row r="27" spans="1:7" ht="40.5" customHeight="1" x14ac:dyDescent="0.25">
      <c r="A27" s="40">
        <v>18</v>
      </c>
      <c r="B27" s="41" t="s">
        <v>179</v>
      </c>
      <c r="C27" s="42">
        <v>45366</v>
      </c>
      <c r="D27" s="43">
        <v>12482803</v>
      </c>
      <c r="E27" s="41" t="s">
        <v>180</v>
      </c>
      <c r="F27" s="41" t="str">
        <f>UPPER("Café PARA el Consejo Nacional de Adopciones")</f>
        <v>CAFÉ PARA EL CONSEJO NACIONAL DE ADOPCIONES</v>
      </c>
      <c r="G27" s="44">
        <v>2500</v>
      </c>
    </row>
    <row r="28" spans="1:7" ht="27" x14ac:dyDescent="0.25">
      <c r="A28" s="40">
        <v>19</v>
      </c>
      <c r="B28" s="45" t="s">
        <v>181</v>
      </c>
      <c r="C28" s="46">
        <v>45356</v>
      </c>
      <c r="D28" s="47">
        <v>20514123</v>
      </c>
      <c r="E28" s="45" t="s">
        <v>182</v>
      </c>
      <c r="F28" s="45" t="s">
        <v>183</v>
      </c>
      <c r="G28" s="44">
        <v>7100</v>
      </c>
    </row>
    <row r="29" spans="1:7" ht="54" x14ac:dyDescent="0.25">
      <c r="A29" s="40">
        <v>20</v>
      </c>
      <c r="B29" s="45" t="s">
        <v>184</v>
      </c>
      <c r="C29" s="46">
        <v>45357</v>
      </c>
      <c r="D29" s="47">
        <v>34964479</v>
      </c>
      <c r="E29" s="45" t="s">
        <v>185</v>
      </c>
      <c r="F29" s="45" t="s">
        <v>186</v>
      </c>
      <c r="G29" s="44">
        <v>78733.39</v>
      </c>
    </row>
    <row r="30" spans="1:7" ht="40.5" x14ac:dyDescent="0.25">
      <c r="A30" s="40">
        <v>21</v>
      </c>
      <c r="B30" s="45" t="s">
        <v>187</v>
      </c>
      <c r="C30" s="46">
        <v>45365</v>
      </c>
      <c r="D30" s="47">
        <v>24001120</v>
      </c>
      <c r="E30" s="45" t="s">
        <v>188</v>
      </c>
      <c r="F30" s="45" t="s">
        <v>189</v>
      </c>
      <c r="G30" s="44">
        <v>4725</v>
      </c>
    </row>
    <row r="31" spans="1:7" ht="28.5" customHeight="1" x14ac:dyDescent="0.25">
      <c r="A31" s="40">
        <v>22</v>
      </c>
      <c r="B31" s="45" t="s">
        <v>190</v>
      </c>
      <c r="C31" s="48">
        <v>45366</v>
      </c>
      <c r="D31" s="49">
        <v>326445</v>
      </c>
      <c r="E31" s="45" t="s">
        <v>191</v>
      </c>
      <c r="F31" s="45" t="s">
        <v>192</v>
      </c>
      <c r="G31" s="44">
        <v>590.34</v>
      </c>
    </row>
    <row r="32" spans="1:7" ht="28.5" customHeight="1" x14ac:dyDescent="0.25">
      <c r="A32" s="40">
        <v>23</v>
      </c>
      <c r="B32" s="45" t="s">
        <v>193</v>
      </c>
      <c r="C32" s="48">
        <v>45366</v>
      </c>
      <c r="D32" s="49">
        <v>326445</v>
      </c>
      <c r="E32" s="45" t="s">
        <v>191</v>
      </c>
      <c r="F32" s="45" t="s">
        <v>192</v>
      </c>
      <c r="G32" s="44">
        <v>117.31</v>
      </c>
    </row>
    <row r="33" spans="1:7" ht="28.5" customHeight="1" x14ac:dyDescent="0.25">
      <c r="A33" s="40">
        <v>24</v>
      </c>
      <c r="B33" s="45" t="s">
        <v>194</v>
      </c>
      <c r="C33" s="48">
        <v>45366</v>
      </c>
      <c r="D33" s="49">
        <v>326445</v>
      </c>
      <c r="E33" s="45" t="s">
        <v>191</v>
      </c>
      <c r="F33" s="45" t="s">
        <v>192</v>
      </c>
      <c r="G33" s="44">
        <v>818.04</v>
      </c>
    </row>
    <row r="34" spans="1:7" ht="28.5" customHeight="1" x14ac:dyDescent="0.25">
      <c r="A34" s="40">
        <v>25</v>
      </c>
      <c r="B34" s="45" t="s">
        <v>195</v>
      </c>
      <c r="C34" s="48">
        <v>45366</v>
      </c>
      <c r="D34" s="49">
        <v>326445</v>
      </c>
      <c r="E34" s="45" t="s">
        <v>191</v>
      </c>
      <c r="F34" s="45" t="s">
        <v>192</v>
      </c>
      <c r="G34" s="44">
        <v>1245.9000000000001</v>
      </c>
    </row>
    <row r="35" spans="1:7" ht="28.5" customHeight="1" x14ac:dyDescent="0.25">
      <c r="A35" s="40">
        <v>26</v>
      </c>
      <c r="B35" s="45" t="s">
        <v>196</v>
      </c>
      <c r="C35" s="48">
        <v>45366</v>
      </c>
      <c r="D35" s="49">
        <v>326445</v>
      </c>
      <c r="E35" s="45" t="s">
        <v>191</v>
      </c>
      <c r="F35" s="45" t="s">
        <v>192</v>
      </c>
      <c r="G35" s="44">
        <v>39.64</v>
      </c>
    </row>
    <row r="36" spans="1:7" ht="28.5" customHeight="1" x14ac:dyDescent="0.25">
      <c r="A36" s="40">
        <v>27</v>
      </c>
      <c r="B36" s="45" t="s">
        <v>197</v>
      </c>
      <c r="C36" s="48">
        <v>45366</v>
      </c>
      <c r="D36" s="49">
        <v>326445</v>
      </c>
      <c r="E36" s="45" t="s">
        <v>191</v>
      </c>
      <c r="F36" s="45" t="s">
        <v>192</v>
      </c>
      <c r="G36" s="44">
        <v>163.93</v>
      </c>
    </row>
    <row r="37" spans="1:7" ht="28.5" customHeight="1" x14ac:dyDescent="0.25">
      <c r="A37" s="40">
        <v>28</v>
      </c>
      <c r="B37" s="45" t="s">
        <v>198</v>
      </c>
      <c r="C37" s="48">
        <v>45366</v>
      </c>
      <c r="D37" s="49">
        <v>326445</v>
      </c>
      <c r="E37" s="45" t="s">
        <v>191</v>
      </c>
      <c r="F37" s="45" t="s">
        <v>192</v>
      </c>
      <c r="G37" s="44">
        <v>1056.76</v>
      </c>
    </row>
    <row r="38" spans="1:7" ht="28.5" customHeight="1" x14ac:dyDescent="0.25">
      <c r="A38" s="40">
        <v>29</v>
      </c>
      <c r="B38" s="45" t="s">
        <v>199</v>
      </c>
      <c r="C38" s="48">
        <v>45366</v>
      </c>
      <c r="D38" s="49">
        <v>326445</v>
      </c>
      <c r="E38" s="45" t="s">
        <v>191</v>
      </c>
      <c r="F38" s="45" t="s">
        <v>192</v>
      </c>
      <c r="G38" s="44">
        <v>1152.25</v>
      </c>
    </row>
    <row r="39" spans="1:7" ht="28.5" customHeight="1" x14ac:dyDescent="0.25">
      <c r="A39" s="40">
        <v>30</v>
      </c>
      <c r="B39" s="45" t="s">
        <v>200</v>
      </c>
      <c r="C39" s="48">
        <v>45366</v>
      </c>
      <c r="D39" s="49">
        <v>326445</v>
      </c>
      <c r="E39" s="45" t="s">
        <v>191</v>
      </c>
      <c r="F39" s="45" t="s">
        <v>192</v>
      </c>
      <c r="G39" s="44">
        <v>830.9</v>
      </c>
    </row>
    <row r="40" spans="1:7" ht="27" x14ac:dyDescent="0.25">
      <c r="A40" s="40">
        <v>31</v>
      </c>
      <c r="B40" s="50" t="s">
        <v>201</v>
      </c>
      <c r="C40" s="51">
        <v>45357</v>
      </c>
      <c r="D40" s="52">
        <v>9929290</v>
      </c>
      <c r="E40" s="53" t="s">
        <v>202</v>
      </c>
      <c r="F40" s="53" t="s">
        <v>203</v>
      </c>
      <c r="G40" s="54">
        <v>2103.3000000000002</v>
      </c>
    </row>
    <row r="41" spans="1:7" ht="30" customHeight="1" x14ac:dyDescent="0.25">
      <c r="A41" s="40">
        <v>32</v>
      </c>
      <c r="B41" s="53" t="s">
        <v>204</v>
      </c>
      <c r="C41" s="51">
        <v>45352</v>
      </c>
      <c r="D41" s="55">
        <v>77213408</v>
      </c>
      <c r="E41" s="53" t="s">
        <v>205</v>
      </c>
      <c r="F41" s="53" t="s">
        <v>206</v>
      </c>
      <c r="G41" s="54">
        <v>2082.5</v>
      </c>
    </row>
    <row r="42" spans="1:7" ht="40.5" x14ac:dyDescent="0.25">
      <c r="A42" s="40">
        <v>33</v>
      </c>
      <c r="B42" s="53" t="s">
        <v>207</v>
      </c>
      <c r="C42" s="51">
        <v>45366</v>
      </c>
      <c r="D42" s="55">
        <v>9929290</v>
      </c>
      <c r="E42" s="53" t="s">
        <v>208</v>
      </c>
      <c r="F42" s="53" t="s">
        <v>209</v>
      </c>
      <c r="G42" s="54">
        <v>1592</v>
      </c>
    </row>
    <row r="43" spans="1:7" ht="40.5" x14ac:dyDescent="0.25">
      <c r="A43" s="40">
        <v>34</v>
      </c>
      <c r="B43" s="53" t="s">
        <v>210</v>
      </c>
      <c r="C43" s="51">
        <v>45366</v>
      </c>
      <c r="D43" s="55">
        <v>9929290</v>
      </c>
      <c r="E43" s="53" t="s">
        <v>208</v>
      </c>
      <c r="F43" s="53" t="s">
        <v>209</v>
      </c>
      <c r="G43" s="54">
        <v>399</v>
      </c>
    </row>
    <row r="44" spans="1:7" ht="27.75" thickBot="1" x14ac:dyDescent="0.3">
      <c r="A44" s="40">
        <v>35</v>
      </c>
      <c r="B44" s="53" t="s">
        <v>211</v>
      </c>
      <c r="C44" s="51">
        <v>45351</v>
      </c>
      <c r="D44" s="55">
        <v>5750814</v>
      </c>
      <c r="E44" s="53" t="s">
        <v>212</v>
      </c>
      <c r="F44" s="53" t="s">
        <v>212</v>
      </c>
      <c r="G44" s="54">
        <v>1050</v>
      </c>
    </row>
    <row r="45" spans="1:7" ht="15.75" thickBot="1" x14ac:dyDescent="0.3">
      <c r="A45" s="56"/>
      <c r="B45" s="57"/>
      <c r="C45" s="57"/>
      <c r="D45" s="57"/>
      <c r="E45" s="57"/>
      <c r="F45" s="58"/>
      <c r="G45" s="59">
        <f>SUM(G10:G44)</f>
        <v>238681.06</v>
      </c>
    </row>
  </sheetData>
  <mergeCells count="9">
    <mergeCell ref="A7:G7"/>
    <mergeCell ref="A8:G8"/>
    <mergeCell ref="A45:F45"/>
    <mergeCell ref="A1:G1"/>
    <mergeCell ref="A2:G2"/>
    <mergeCell ref="A3:G3"/>
    <mergeCell ref="A4:D4"/>
    <mergeCell ref="A5:G5"/>
    <mergeCell ref="A6:G6"/>
  </mergeCells>
  <conditionalFormatting sqref="B10:B28">
    <cfRule type="containsText" dxfId="8" priority="2" operator="containsText" text="Anulado">
      <formula>NOT(ISERROR(SEARCH("Anulado",B10)))</formula>
    </cfRule>
  </conditionalFormatting>
  <conditionalFormatting sqref="B29">
    <cfRule type="duplicateValues" dxfId="7" priority="6"/>
  </conditionalFormatting>
  <conditionalFormatting sqref="B30">
    <cfRule type="duplicateValues" dxfId="6" priority="7"/>
  </conditionalFormatting>
  <conditionalFormatting sqref="B34 B39 B41:B44">
    <cfRule type="duplicateValues" dxfId="5" priority="9"/>
  </conditionalFormatting>
  <conditionalFormatting sqref="B35">
    <cfRule type="duplicateValues" dxfId="4" priority="8"/>
  </conditionalFormatting>
  <conditionalFormatting sqref="B40">
    <cfRule type="duplicateValues" dxfId="3" priority="1"/>
  </conditionalFormatting>
  <conditionalFormatting sqref="B45 B9 B31:B33 B36:B38">
    <cfRule type="duplicateValues" dxfId="2" priority="5"/>
  </conditionalFormatting>
  <conditionalFormatting sqref="B46:B1048576 B1:B8">
    <cfRule type="duplicateValues" dxfId="1" priority="4"/>
  </conditionalFormatting>
  <conditionalFormatting sqref="F10:F27">
    <cfRule type="containsText" dxfId="0" priority="3" operator="containsText" text="ANULADO">
      <formula>NOT(ISERROR(SEARCH("ANULADO",F10)))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B1:AL88"/>
  <sheetViews>
    <sheetView showGridLines="0" tabSelected="1" workbookViewId="0"/>
  </sheetViews>
  <sheetFormatPr baseColWidth="10" defaultRowHeight="12.75" customHeight="1" x14ac:dyDescent="0.2"/>
  <cols>
    <col min="1" max="1" width="2.28515625" customWidth="1"/>
    <col min="2" max="2" width="1.140625" customWidth="1"/>
    <col min="3" max="3" width="7.42578125" customWidth="1"/>
    <col min="4" max="4" width="1.7109375" customWidth="1"/>
    <col min="5" max="6" width="1.140625" customWidth="1"/>
    <col min="7" max="7" width="1.42578125" customWidth="1"/>
    <col min="8" max="8" width="9.42578125" customWidth="1"/>
    <col min="9" max="9" width="2.7109375" customWidth="1"/>
    <col min="10" max="12" width="1.140625" customWidth="1"/>
    <col min="13" max="13" width="4" customWidth="1"/>
    <col min="14" max="14" width="1.7109375" customWidth="1"/>
    <col min="15" max="15" width="3" customWidth="1"/>
    <col min="16" max="16" width="7.28515625" customWidth="1"/>
    <col min="17" max="17" width="18.28515625" customWidth="1"/>
    <col min="18" max="18" width="1.140625" customWidth="1"/>
    <col min="19" max="19" width="5.7109375" customWidth="1"/>
    <col min="20" max="20" width="1.140625" customWidth="1"/>
    <col min="21" max="22" width="2.28515625" customWidth="1"/>
    <col min="23" max="23" width="1.5703125" customWidth="1"/>
    <col min="24" max="24" width="1.140625" customWidth="1"/>
    <col min="25" max="25" width="5.140625" customWidth="1"/>
    <col min="26" max="27" width="1.140625" customWidth="1"/>
    <col min="28" max="28" width="1.5703125" customWidth="1"/>
    <col min="29" max="29" width="1.28515625" customWidth="1"/>
    <col min="30" max="30" width="1.140625" customWidth="1"/>
    <col min="31" max="31" width="1.28515625" customWidth="1"/>
    <col min="32" max="32" width="2.140625" customWidth="1"/>
    <col min="33" max="33" width="1.42578125" customWidth="1"/>
    <col min="34" max="34" width="1.5703125" customWidth="1"/>
    <col min="35" max="35" width="1.28515625" customWidth="1"/>
    <col min="36" max="36" width="3.140625" customWidth="1"/>
    <col min="37" max="37" width="1.7109375" customWidth="1"/>
    <col min="38" max="38" width="1.140625" customWidth="1"/>
    <col min="39" max="256" width="6.85546875" customWidth="1"/>
  </cols>
  <sheetData>
    <row r="1" spans="2:37" ht="12" customHeight="1" x14ac:dyDescent="0.2"/>
    <row r="2" spans="2:37" ht="6.75" customHeight="1" x14ac:dyDescent="0.2">
      <c r="C2" s="21" t="s">
        <v>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2:37" ht="6.75" customHeight="1" x14ac:dyDescent="0.2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Y3" s="6" t="s">
        <v>1</v>
      </c>
      <c r="Z3" s="6"/>
      <c r="AA3" s="6"/>
      <c r="AB3" s="6"/>
      <c r="AC3" s="6"/>
      <c r="AE3" s="22">
        <v>1</v>
      </c>
      <c r="AF3" s="22"/>
      <c r="AG3" s="23" t="s">
        <v>2</v>
      </c>
      <c r="AH3" s="23"/>
      <c r="AJ3" s="22">
        <v>2</v>
      </c>
    </row>
    <row r="4" spans="2:37" ht="6.75" customHeight="1" x14ac:dyDescent="0.2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Y4" s="6"/>
      <c r="Z4" s="6"/>
      <c r="AA4" s="6"/>
      <c r="AB4" s="6"/>
      <c r="AC4" s="6"/>
      <c r="AE4" s="22"/>
      <c r="AF4" s="22"/>
      <c r="AG4" s="23"/>
      <c r="AH4" s="23"/>
      <c r="AJ4" s="22"/>
    </row>
    <row r="5" spans="2:37" ht="6.75" customHeight="1" x14ac:dyDescent="0.2"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2:37" ht="13.5" customHeight="1" x14ac:dyDescent="0.2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Y6" s="6" t="s">
        <v>3</v>
      </c>
      <c r="Z6" s="6"/>
      <c r="AA6" s="6"/>
      <c r="AB6" s="6"/>
      <c r="AC6" s="6"/>
      <c r="AE6" s="24">
        <v>45385</v>
      </c>
      <c r="AF6" s="24"/>
      <c r="AG6" s="24"/>
      <c r="AH6" s="24"/>
      <c r="AI6" s="24"/>
      <c r="AJ6" s="24"/>
      <c r="AK6" s="24"/>
    </row>
    <row r="7" spans="2:37" ht="6.75" customHeight="1" x14ac:dyDescent="0.2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2:37" ht="13.5" customHeight="1" x14ac:dyDescent="0.2"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Y8" s="6" t="s">
        <v>4</v>
      </c>
      <c r="Z8" s="6"/>
      <c r="AA8" s="6"/>
      <c r="AB8" s="6"/>
      <c r="AC8" s="6"/>
      <c r="AD8" s="25">
        <v>0.3567939814814815</v>
      </c>
      <c r="AE8" s="25"/>
      <c r="AF8" s="25"/>
      <c r="AG8" s="25"/>
      <c r="AH8" s="25"/>
      <c r="AI8" s="25"/>
      <c r="AJ8" s="25"/>
    </row>
    <row r="9" spans="2:37" ht="6.75" customHeight="1" x14ac:dyDescent="0.2"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Y9" s="6" t="s">
        <v>5</v>
      </c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2:37" ht="6" customHeight="1" x14ac:dyDescent="0.2"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2:37" x14ac:dyDescent="0.2"/>
    <row r="12" spans="2:37" ht="13.5" customHeight="1" x14ac:dyDescent="0.2">
      <c r="C12" s="19" t="s">
        <v>6</v>
      </c>
      <c r="D12" s="19"/>
      <c r="E12" s="19"/>
      <c r="H12" s="20" t="s">
        <v>7</v>
      </c>
      <c r="I12" s="20"/>
      <c r="J12" s="20"/>
      <c r="K12" s="20"/>
      <c r="L12" s="20"/>
      <c r="M12" s="20"/>
      <c r="N12" s="20"/>
      <c r="O12" s="20"/>
    </row>
    <row r="13" spans="2:37" x14ac:dyDescent="0.2">
      <c r="C13" s="19" t="s">
        <v>8</v>
      </c>
      <c r="D13" s="19"/>
      <c r="E13" s="19"/>
      <c r="H13" s="2" t="s">
        <v>9</v>
      </c>
      <c r="J13" s="1" t="s">
        <v>10</v>
      </c>
      <c r="L13" s="20" t="s">
        <v>9</v>
      </c>
      <c r="M13" s="20"/>
      <c r="N13" s="20"/>
      <c r="O13" s="20"/>
      <c r="P13" s="20"/>
    </row>
    <row r="14" spans="2:37" ht="6.75" customHeight="1" x14ac:dyDescent="0.2"/>
    <row r="15" spans="2:37" x14ac:dyDescent="0.2"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2:37" ht="6.75" customHeight="1" x14ac:dyDescent="0.2"/>
    <row r="17" spans="2:37" ht="14.25" customHeight="1" x14ac:dyDescent="0.2">
      <c r="B17" s="19" t="s">
        <v>12</v>
      </c>
      <c r="C17" s="19"/>
      <c r="D17" s="19"/>
      <c r="G17" s="19" t="s">
        <v>13</v>
      </c>
      <c r="H17" s="19"/>
      <c r="I17" s="19"/>
      <c r="J17" s="19"/>
      <c r="K17" s="19"/>
      <c r="L17" s="19"/>
      <c r="M17" s="19"/>
      <c r="S17" s="17" t="s">
        <v>14</v>
      </c>
      <c r="T17" s="17"/>
      <c r="U17" s="17"/>
      <c r="V17" s="17"/>
      <c r="W17" s="17"/>
      <c r="X17" s="17"/>
      <c r="Y17" s="17"/>
      <c r="AC17" s="17" t="s">
        <v>15</v>
      </c>
      <c r="AD17" s="17"/>
      <c r="AE17" s="17"/>
      <c r="AF17" s="17"/>
      <c r="AG17" s="17"/>
      <c r="AH17" s="17"/>
      <c r="AI17" s="17"/>
      <c r="AJ17" s="17"/>
      <c r="AK17" s="17"/>
    </row>
    <row r="18" spans="2:37" ht="11.25" customHeight="1" x14ac:dyDescent="0.2"/>
    <row r="19" spans="2:37" ht="12" customHeight="1" x14ac:dyDescent="0.2"/>
    <row r="20" spans="2:37" ht="13.5" customHeight="1" x14ac:dyDescent="0.2">
      <c r="B20" s="18" t="s">
        <v>16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2:37" ht="5.25" customHeight="1" x14ac:dyDescent="0.2"/>
    <row r="22" spans="2:37" ht="13.5" customHeight="1" x14ac:dyDescent="0.2">
      <c r="B22" s="12" t="s">
        <v>17</v>
      </c>
      <c r="C22" s="12"/>
      <c r="D22" s="12"/>
      <c r="E22" s="12"/>
      <c r="G22" s="13" t="s">
        <v>18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U22" s="14">
        <v>3</v>
      </c>
      <c r="V22" s="14"/>
      <c r="W22" s="14"/>
      <c r="X22" s="14"/>
      <c r="Y22" s="14"/>
      <c r="Z22" s="14"/>
      <c r="AB22" s="15">
        <v>4206.2</v>
      </c>
      <c r="AC22" s="15"/>
      <c r="AD22" s="15"/>
      <c r="AE22" s="15"/>
      <c r="AF22" s="15"/>
      <c r="AG22" s="15"/>
      <c r="AH22" s="15"/>
      <c r="AI22" s="15"/>
      <c r="AJ22" s="15"/>
      <c r="AK22" s="15"/>
    </row>
    <row r="23" spans="2:37" x14ac:dyDescent="0.2">
      <c r="B23" s="12" t="s">
        <v>19</v>
      </c>
      <c r="C23" s="12"/>
      <c r="D23" s="12"/>
      <c r="E23" s="12"/>
      <c r="G23" s="16" t="s">
        <v>20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U23" s="14">
        <v>1</v>
      </c>
      <c r="V23" s="14"/>
      <c r="W23" s="14"/>
      <c r="X23" s="14"/>
      <c r="Y23" s="14"/>
      <c r="Z23" s="14"/>
      <c r="AB23" s="15">
        <v>4100.3999999999996</v>
      </c>
      <c r="AC23" s="15"/>
      <c r="AD23" s="15"/>
      <c r="AE23" s="15"/>
      <c r="AF23" s="15"/>
      <c r="AG23" s="15"/>
      <c r="AH23" s="15"/>
      <c r="AI23" s="15"/>
      <c r="AJ23" s="15"/>
      <c r="AK23" s="15"/>
    </row>
    <row r="24" spans="2:37" x14ac:dyDescent="0.2"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2:37" ht="13.5" customHeight="1" x14ac:dyDescent="0.2">
      <c r="B25" s="12" t="s">
        <v>21</v>
      </c>
      <c r="C25" s="12"/>
      <c r="D25" s="12"/>
      <c r="E25" s="12"/>
      <c r="G25" s="13" t="s">
        <v>22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U25" s="14">
        <v>1</v>
      </c>
      <c r="V25" s="14"/>
      <c r="W25" s="14"/>
      <c r="X25" s="14"/>
      <c r="Y25" s="14"/>
      <c r="Z25" s="14"/>
      <c r="AB25" s="15">
        <v>2250</v>
      </c>
      <c r="AC25" s="15"/>
      <c r="AD25" s="15"/>
      <c r="AE25" s="15"/>
      <c r="AF25" s="15"/>
      <c r="AG25" s="15"/>
      <c r="AH25" s="15"/>
      <c r="AI25" s="15"/>
      <c r="AJ25" s="15"/>
      <c r="AK25" s="15"/>
    </row>
    <row r="26" spans="2:37" ht="13.5" customHeight="1" x14ac:dyDescent="0.2">
      <c r="B26" s="12" t="s">
        <v>23</v>
      </c>
      <c r="C26" s="12"/>
      <c r="D26" s="12"/>
      <c r="E26" s="12"/>
      <c r="G26" s="13" t="s">
        <v>24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U26" s="14">
        <v>5</v>
      </c>
      <c r="V26" s="14"/>
      <c r="W26" s="14"/>
      <c r="X26" s="14"/>
      <c r="Y26" s="14"/>
      <c r="Z26" s="14"/>
      <c r="AB26" s="15">
        <v>1412</v>
      </c>
      <c r="AC26" s="15"/>
      <c r="AD26" s="15"/>
      <c r="AE26" s="15"/>
      <c r="AF26" s="15"/>
      <c r="AG26" s="15"/>
      <c r="AH26" s="15"/>
      <c r="AI26" s="15"/>
      <c r="AJ26" s="15"/>
      <c r="AK26" s="15"/>
    </row>
    <row r="27" spans="2:37" ht="13.5" customHeight="1" x14ac:dyDescent="0.2">
      <c r="B27" s="12" t="s">
        <v>25</v>
      </c>
      <c r="C27" s="12"/>
      <c r="D27" s="12"/>
      <c r="E27" s="12"/>
      <c r="G27" s="13" t="s">
        <v>26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U27" s="14">
        <v>3</v>
      </c>
      <c r="V27" s="14"/>
      <c r="W27" s="14"/>
      <c r="X27" s="14"/>
      <c r="Y27" s="14"/>
      <c r="Z27" s="14"/>
      <c r="AB27" s="15">
        <v>1370.28</v>
      </c>
      <c r="AC27" s="15"/>
      <c r="AD27" s="15"/>
      <c r="AE27" s="15"/>
      <c r="AF27" s="15"/>
      <c r="AG27" s="15"/>
      <c r="AH27" s="15"/>
      <c r="AI27" s="15"/>
      <c r="AJ27" s="15"/>
      <c r="AK27" s="15"/>
    </row>
    <row r="28" spans="2:37" ht="13.5" customHeight="1" x14ac:dyDescent="0.2">
      <c r="B28" s="12" t="s">
        <v>27</v>
      </c>
      <c r="C28" s="12"/>
      <c r="D28" s="12"/>
      <c r="E28" s="12"/>
      <c r="G28" s="13" t="s">
        <v>28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U28" s="14">
        <v>4</v>
      </c>
      <c r="V28" s="14"/>
      <c r="W28" s="14"/>
      <c r="X28" s="14"/>
      <c r="Y28" s="14"/>
      <c r="Z28" s="14"/>
      <c r="AB28" s="15">
        <v>1196</v>
      </c>
      <c r="AC28" s="15"/>
      <c r="AD28" s="15"/>
      <c r="AE28" s="15"/>
      <c r="AF28" s="15"/>
      <c r="AG28" s="15"/>
      <c r="AH28" s="15"/>
      <c r="AI28" s="15"/>
      <c r="AJ28" s="15"/>
      <c r="AK28" s="15"/>
    </row>
    <row r="29" spans="2:37" ht="13.5" customHeight="1" x14ac:dyDescent="0.2">
      <c r="B29" s="12" t="s">
        <v>29</v>
      </c>
      <c r="C29" s="12"/>
      <c r="D29" s="12"/>
      <c r="E29" s="12"/>
      <c r="G29" s="13" t="s">
        <v>30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U29" s="14">
        <v>4</v>
      </c>
      <c r="V29" s="14"/>
      <c r="W29" s="14"/>
      <c r="X29" s="14"/>
      <c r="Y29" s="14"/>
      <c r="Z29" s="14"/>
      <c r="AB29" s="15">
        <v>1186</v>
      </c>
      <c r="AC29" s="15"/>
      <c r="AD29" s="15"/>
      <c r="AE29" s="15"/>
      <c r="AF29" s="15"/>
      <c r="AG29" s="15"/>
      <c r="AH29" s="15"/>
      <c r="AI29" s="15"/>
      <c r="AJ29" s="15"/>
      <c r="AK29" s="15"/>
    </row>
    <row r="30" spans="2:37" ht="13.5" customHeight="1" x14ac:dyDescent="0.2">
      <c r="B30" s="12" t="s">
        <v>31</v>
      </c>
      <c r="C30" s="12"/>
      <c r="D30" s="12"/>
      <c r="E30" s="12"/>
      <c r="G30" s="13" t="s">
        <v>32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U30" s="14">
        <v>8</v>
      </c>
      <c r="V30" s="14"/>
      <c r="W30" s="14"/>
      <c r="X30" s="14"/>
      <c r="Y30" s="14"/>
      <c r="Z30" s="14"/>
      <c r="AB30" s="15">
        <v>1153</v>
      </c>
      <c r="AC30" s="15"/>
      <c r="AD30" s="15"/>
      <c r="AE30" s="15"/>
      <c r="AF30" s="15"/>
      <c r="AG30" s="15"/>
      <c r="AH30" s="15"/>
      <c r="AI30" s="15"/>
      <c r="AJ30" s="15"/>
      <c r="AK30" s="15"/>
    </row>
    <row r="31" spans="2:37" ht="13.5" customHeight="1" x14ac:dyDescent="0.2">
      <c r="B31" s="12" t="s">
        <v>33</v>
      </c>
      <c r="C31" s="12"/>
      <c r="D31" s="12"/>
      <c r="E31" s="12"/>
      <c r="G31" s="13" t="s">
        <v>34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U31" s="14">
        <v>4</v>
      </c>
      <c r="V31" s="14"/>
      <c r="W31" s="14"/>
      <c r="X31" s="14"/>
      <c r="Y31" s="14"/>
      <c r="Z31" s="14"/>
      <c r="AB31" s="15">
        <v>1031.99</v>
      </c>
      <c r="AC31" s="15"/>
      <c r="AD31" s="15"/>
      <c r="AE31" s="15"/>
      <c r="AF31" s="15"/>
      <c r="AG31" s="15"/>
      <c r="AH31" s="15"/>
      <c r="AI31" s="15"/>
      <c r="AJ31" s="15"/>
      <c r="AK31" s="15"/>
    </row>
    <row r="32" spans="2:37" ht="13.5" customHeight="1" x14ac:dyDescent="0.2">
      <c r="B32" s="12" t="s">
        <v>35</v>
      </c>
      <c r="C32" s="12"/>
      <c r="D32" s="12"/>
      <c r="E32" s="12"/>
      <c r="G32" s="13" t="s">
        <v>36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U32" s="14">
        <v>2</v>
      </c>
      <c r="V32" s="14"/>
      <c r="W32" s="14"/>
      <c r="X32" s="14"/>
      <c r="Y32" s="14"/>
      <c r="Z32" s="14"/>
      <c r="AB32" s="15">
        <v>973.5</v>
      </c>
      <c r="AC32" s="15"/>
      <c r="AD32" s="15"/>
      <c r="AE32" s="15"/>
      <c r="AF32" s="15"/>
      <c r="AG32" s="15"/>
      <c r="AH32" s="15"/>
      <c r="AI32" s="15"/>
      <c r="AJ32" s="15"/>
      <c r="AK32" s="15"/>
    </row>
    <row r="33" spans="2:37" ht="13.5" customHeight="1" x14ac:dyDescent="0.2">
      <c r="B33" s="12" t="s">
        <v>37</v>
      </c>
      <c r="C33" s="12"/>
      <c r="D33" s="12"/>
      <c r="E33" s="12"/>
      <c r="G33" s="13" t="s">
        <v>38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U33" s="14">
        <v>3</v>
      </c>
      <c r="V33" s="14"/>
      <c r="W33" s="14"/>
      <c r="X33" s="14"/>
      <c r="Y33" s="14"/>
      <c r="Z33" s="14"/>
      <c r="AB33" s="15">
        <v>894</v>
      </c>
      <c r="AC33" s="15"/>
      <c r="AD33" s="15"/>
      <c r="AE33" s="15"/>
      <c r="AF33" s="15"/>
      <c r="AG33" s="15"/>
      <c r="AH33" s="15"/>
      <c r="AI33" s="15"/>
      <c r="AJ33" s="15"/>
      <c r="AK33" s="15"/>
    </row>
    <row r="34" spans="2:37" ht="13.5" customHeight="1" x14ac:dyDescent="0.2">
      <c r="B34" s="12" t="s">
        <v>39</v>
      </c>
      <c r="C34" s="12"/>
      <c r="D34" s="12"/>
      <c r="E34" s="12"/>
      <c r="G34" s="13" t="s">
        <v>40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U34" s="14">
        <v>3</v>
      </c>
      <c r="V34" s="14"/>
      <c r="W34" s="14"/>
      <c r="X34" s="14"/>
      <c r="Y34" s="14"/>
      <c r="Z34" s="14"/>
      <c r="AB34" s="15">
        <v>878</v>
      </c>
      <c r="AC34" s="15"/>
      <c r="AD34" s="15"/>
      <c r="AE34" s="15"/>
      <c r="AF34" s="15"/>
      <c r="AG34" s="15"/>
      <c r="AH34" s="15"/>
      <c r="AI34" s="15"/>
      <c r="AJ34" s="15"/>
      <c r="AK34" s="15"/>
    </row>
    <row r="35" spans="2:37" ht="13.5" customHeight="1" x14ac:dyDescent="0.2">
      <c r="B35" s="12" t="s">
        <v>41</v>
      </c>
      <c r="C35" s="12"/>
      <c r="D35" s="12"/>
      <c r="E35" s="12"/>
      <c r="G35" s="13" t="s">
        <v>42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U35" s="14">
        <v>2</v>
      </c>
      <c r="V35" s="14"/>
      <c r="W35" s="14"/>
      <c r="X35" s="14"/>
      <c r="Y35" s="14"/>
      <c r="Z35" s="14"/>
      <c r="AB35" s="15">
        <v>828</v>
      </c>
      <c r="AC35" s="15"/>
      <c r="AD35" s="15"/>
      <c r="AE35" s="15"/>
      <c r="AF35" s="15"/>
      <c r="AG35" s="15"/>
      <c r="AH35" s="15"/>
      <c r="AI35" s="15"/>
      <c r="AJ35" s="15"/>
      <c r="AK35" s="15"/>
    </row>
    <row r="36" spans="2:37" ht="13.5" customHeight="1" x14ac:dyDescent="0.2">
      <c r="B36" s="12" t="s">
        <v>43</v>
      </c>
      <c r="C36" s="12"/>
      <c r="D36" s="12"/>
      <c r="E36" s="12"/>
      <c r="G36" s="13" t="s">
        <v>44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U36" s="14">
        <v>2</v>
      </c>
      <c r="V36" s="14"/>
      <c r="W36" s="14"/>
      <c r="X36" s="14"/>
      <c r="Y36" s="14"/>
      <c r="Z36" s="14"/>
      <c r="AB36" s="15">
        <v>824</v>
      </c>
      <c r="AC36" s="15"/>
      <c r="AD36" s="15"/>
      <c r="AE36" s="15"/>
      <c r="AF36" s="15"/>
      <c r="AG36" s="15"/>
      <c r="AH36" s="15"/>
      <c r="AI36" s="15"/>
      <c r="AJ36" s="15"/>
      <c r="AK36" s="15"/>
    </row>
    <row r="37" spans="2:37" ht="13.5" customHeight="1" x14ac:dyDescent="0.2">
      <c r="B37" s="12" t="s">
        <v>45</v>
      </c>
      <c r="C37" s="12"/>
      <c r="D37" s="12"/>
      <c r="E37" s="12"/>
      <c r="G37" s="13" t="s">
        <v>46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U37" s="14">
        <v>2</v>
      </c>
      <c r="V37" s="14"/>
      <c r="W37" s="14"/>
      <c r="X37" s="14"/>
      <c r="Y37" s="14"/>
      <c r="Z37" s="14"/>
      <c r="AB37" s="15">
        <v>804</v>
      </c>
      <c r="AC37" s="15"/>
      <c r="AD37" s="15"/>
      <c r="AE37" s="15"/>
      <c r="AF37" s="15"/>
      <c r="AG37" s="15"/>
      <c r="AH37" s="15"/>
      <c r="AI37" s="15"/>
      <c r="AJ37" s="15"/>
      <c r="AK37" s="15"/>
    </row>
    <row r="38" spans="2:37" ht="13.5" customHeight="1" x14ac:dyDescent="0.2">
      <c r="B38" s="12" t="s">
        <v>47</v>
      </c>
      <c r="C38" s="12"/>
      <c r="D38" s="12"/>
      <c r="E38" s="12"/>
      <c r="G38" s="13" t="s">
        <v>48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U38" s="14">
        <v>3</v>
      </c>
      <c r="V38" s="14"/>
      <c r="W38" s="14"/>
      <c r="X38" s="14"/>
      <c r="Y38" s="14"/>
      <c r="Z38" s="14"/>
      <c r="AB38" s="15">
        <v>650</v>
      </c>
      <c r="AC38" s="15"/>
      <c r="AD38" s="15"/>
      <c r="AE38" s="15"/>
      <c r="AF38" s="15"/>
      <c r="AG38" s="15"/>
      <c r="AH38" s="15"/>
      <c r="AI38" s="15"/>
      <c r="AJ38" s="15"/>
      <c r="AK38" s="15"/>
    </row>
    <row r="39" spans="2:37" ht="13.5" customHeight="1" x14ac:dyDescent="0.2">
      <c r="B39" s="12" t="s">
        <v>49</v>
      </c>
      <c r="C39" s="12"/>
      <c r="D39" s="12"/>
      <c r="E39" s="12"/>
      <c r="G39" s="13" t="s">
        <v>50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U39" s="14">
        <v>2</v>
      </c>
      <c r="V39" s="14"/>
      <c r="W39" s="14"/>
      <c r="X39" s="14"/>
      <c r="Y39" s="14"/>
      <c r="Z39" s="14"/>
      <c r="AB39" s="15">
        <v>597</v>
      </c>
      <c r="AC39" s="15"/>
      <c r="AD39" s="15"/>
      <c r="AE39" s="15"/>
      <c r="AF39" s="15"/>
      <c r="AG39" s="15"/>
      <c r="AH39" s="15"/>
      <c r="AI39" s="15"/>
      <c r="AJ39" s="15"/>
      <c r="AK39" s="15"/>
    </row>
    <row r="40" spans="2:37" ht="13.5" customHeight="1" x14ac:dyDescent="0.2">
      <c r="B40" s="12" t="s">
        <v>51</v>
      </c>
      <c r="C40" s="12"/>
      <c r="D40" s="12"/>
      <c r="E40" s="12"/>
      <c r="G40" s="13" t="s">
        <v>52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U40" s="14">
        <v>2</v>
      </c>
      <c r="V40" s="14"/>
      <c r="W40" s="14"/>
      <c r="X40" s="14"/>
      <c r="Y40" s="14"/>
      <c r="Z40" s="14"/>
      <c r="AB40" s="15">
        <v>593.5</v>
      </c>
      <c r="AC40" s="15"/>
      <c r="AD40" s="15"/>
      <c r="AE40" s="15"/>
      <c r="AF40" s="15"/>
      <c r="AG40" s="15"/>
      <c r="AH40" s="15"/>
      <c r="AI40" s="15"/>
      <c r="AJ40" s="15"/>
      <c r="AK40" s="15"/>
    </row>
    <row r="41" spans="2:37" ht="13.5" customHeight="1" x14ac:dyDescent="0.2">
      <c r="B41" s="12" t="s">
        <v>53</v>
      </c>
      <c r="C41" s="12"/>
      <c r="D41" s="12"/>
      <c r="E41" s="12"/>
      <c r="G41" s="13" t="s">
        <v>54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U41" s="14">
        <v>2</v>
      </c>
      <c r="V41" s="14"/>
      <c r="W41" s="14"/>
      <c r="X41" s="14"/>
      <c r="Y41" s="14"/>
      <c r="Z41" s="14"/>
      <c r="AB41" s="15">
        <v>592</v>
      </c>
      <c r="AC41" s="15"/>
      <c r="AD41" s="15"/>
      <c r="AE41" s="15"/>
      <c r="AF41" s="15"/>
      <c r="AG41" s="15"/>
      <c r="AH41" s="15"/>
      <c r="AI41" s="15"/>
      <c r="AJ41" s="15"/>
      <c r="AK41" s="15"/>
    </row>
    <row r="42" spans="2:37" ht="13.5" customHeight="1" x14ac:dyDescent="0.2">
      <c r="B42" s="12" t="s">
        <v>55</v>
      </c>
      <c r="C42" s="12"/>
      <c r="D42" s="12"/>
      <c r="E42" s="12"/>
      <c r="G42" s="13" t="s">
        <v>56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U42" s="14">
        <v>2</v>
      </c>
      <c r="V42" s="14"/>
      <c r="W42" s="14"/>
      <c r="X42" s="14"/>
      <c r="Y42" s="14"/>
      <c r="Z42" s="14"/>
      <c r="AB42" s="15">
        <v>582</v>
      </c>
      <c r="AC42" s="15"/>
      <c r="AD42" s="15"/>
      <c r="AE42" s="15"/>
      <c r="AF42" s="15"/>
      <c r="AG42" s="15"/>
      <c r="AH42" s="15"/>
      <c r="AI42" s="15"/>
      <c r="AJ42" s="15"/>
      <c r="AK42" s="15"/>
    </row>
    <row r="43" spans="2:37" ht="13.5" customHeight="1" x14ac:dyDescent="0.2">
      <c r="B43" s="12" t="s">
        <v>57</v>
      </c>
      <c r="C43" s="12"/>
      <c r="D43" s="12"/>
      <c r="E43" s="12"/>
      <c r="G43" s="13" t="s">
        <v>58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U43" s="14">
        <v>2</v>
      </c>
      <c r="V43" s="14"/>
      <c r="W43" s="14"/>
      <c r="X43" s="14"/>
      <c r="Y43" s="14"/>
      <c r="Z43" s="14"/>
      <c r="AB43" s="15">
        <v>580</v>
      </c>
      <c r="AC43" s="15"/>
      <c r="AD43" s="15"/>
      <c r="AE43" s="15"/>
      <c r="AF43" s="15"/>
      <c r="AG43" s="15"/>
      <c r="AH43" s="15"/>
      <c r="AI43" s="15"/>
      <c r="AJ43" s="15"/>
      <c r="AK43" s="15"/>
    </row>
    <row r="44" spans="2:37" ht="13.5" customHeight="1" x14ac:dyDescent="0.2">
      <c r="B44" s="12" t="s">
        <v>59</v>
      </c>
      <c r="C44" s="12"/>
      <c r="D44" s="12"/>
      <c r="E44" s="12"/>
      <c r="G44" s="13" t="s">
        <v>60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U44" s="14">
        <v>1</v>
      </c>
      <c r="V44" s="14"/>
      <c r="W44" s="14"/>
      <c r="X44" s="14"/>
      <c r="Y44" s="14"/>
      <c r="Z44" s="14"/>
      <c r="AB44" s="15">
        <v>565</v>
      </c>
      <c r="AC44" s="15"/>
      <c r="AD44" s="15"/>
      <c r="AE44" s="15"/>
      <c r="AF44" s="15"/>
      <c r="AG44" s="15"/>
      <c r="AH44" s="15"/>
      <c r="AI44" s="15"/>
      <c r="AJ44" s="15"/>
      <c r="AK44" s="15"/>
    </row>
    <row r="45" spans="2:37" ht="13.5" customHeight="1" x14ac:dyDescent="0.2">
      <c r="B45" s="12" t="s">
        <v>61</v>
      </c>
      <c r="C45" s="12"/>
      <c r="D45" s="12"/>
      <c r="E45" s="12"/>
      <c r="G45" s="13" t="s">
        <v>62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U45" s="14">
        <v>3</v>
      </c>
      <c r="V45" s="14"/>
      <c r="W45" s="14"/>
      <c r="X45" s="14"/>
      <c r="Y45" s="14"/>
      <c r="Z45" s="14"/>
      <c r="AB45" s="15">
        <v>557</v>
      </c>
      <c r="AC45" s="15"/>
      <c r="AD45" s="15"/>
      <c r="AE45" s="15"/>
      <c r="AF45" s="15"/>
      <c r="AG45" s="15"/>
      <c r="AH45" s="15"/>
      <c r="AI45" s="15"/>
      <c r="AJ45" s="15"/>
      <c r="AK45" s="15"/>
    </row>
    <row r="46" spans="2:37" ht="13.5" customHeight="1" x14ac:dyDescent="0.2">
      <c r="B46" s="12" t="s">
        <v>63</v>
      </c>
      <c r="C46" s="12"/>
      <c r="D46" s="12"/>
      <c r="E46" s="12"/>
      <c r="G46" s="13" t="s">
        <v>64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U46" s="14">
        <v>2</v>
      </c>
      <c r="V46" s="14"/>
      <c r="W46" s="14"/>
      <c r="X46" s="14"/>
      <c r="Y46" s="14"/>
      <c r="Z46" s="14"/>
      <c r="AB46" s="15">
        <v>535</v>
      </c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37" ht="13.5" customHeight="1" x14ac:dyDescent="0.2">
      <c r="B47" s="12" t="s">
        <v>65</v>
      </c>
      <c r="C47" s="12"/>
      <c r="D47" s="12"/>
      <c r="E47" s="12"/>
      <c r="G47" s="13" t="s">
        <v>66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U47" s="14">
        <v>1</v>
      </c>
      <c r="V47" s="14"/>
      <c r="W47" s="14"/>
      <c r="X47" s="14"/>
      <c r="Y47" s="14"/>
      <c r="Z47" s="14"/>
      <c r="AB47" s="15">
        <v>485</v>
      </c>
      <c r="AC47" s="15"/>
      <c r="AD47" s="15"/>
      <c r="AE47" s="15"/>
      <c r="AF47" s="15"/>
      <c r="AG47" s="15"/>
      <c r="AH47" s="15"/>
      <c r="AI47" s="15"/>
      <c r="AJ47" s="15"/>
      <c r="AK47" s="15"/>
    </row>
    <row r="48" spans="2:37" ht="13.5" customHeight="1" x14ac:dyDescent="0.2">
      <c r="B48" s="12" t="s">
        <v>67</v>
      </c>
      <c r="C48" s="12"/>
      <c r="D48" s="12"/>
      <c r="E48" s="12"/>
      <c r="G48" s="13" t="s">
        <v>68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U48" s="14">
        <v>2</v>
      </c>
      <c r="V48" s="14"/>
      <c r="W48" s="14"/>
      <c r="X48" s="14"/>
      <c r="Y48" s="14"/>
      <c r="Z48" s="14"/>
      <c r="AB48" s="15">
        <v>482</v>
      </c>
      <c r="AC48" s="15"/>
      <c r="AD48" s="15"/>
      <c r="AE48" s="15"/>
      <c r="AF48" s="15"/>
      <c r="AG48" s="15"/>
      <c r="AH48" s="15"/>
      <c r="AI48" s="15"/>
      <c r="AJ48" s="15"/>
      <c r="AK48" s="15"/>
    </row>
    <row r="49" spans="2:37" ht="13.5" customHeight="1" x14ac:dyDescent="0.2">
      <c r="B49" s="12" t="s">
        <v>69</v>
      </c>
      <c r="C49" s="12"/>
      <c r="D49" s="12"/>
      <c r="E49" s="12"/>
      <c r="G49" s="13" t="s">
        <v>70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U49" s="14">
        <v>1</v>
      </c>
      <c r="V49" s="14"/>
      <c r="W49" s="14"/>
      <c r="X49" s="14"/>
      <c r="Y49" s="14"/>
      <c r="Z49" s="14"/>
      <c r="AB49" s="15">
        <v>456.5</v>
      </c>
      <c r="AC49" s="15"/>
      <c r="AD49" s="15"/>
      <c r="AE49" s="15"/>
      <c r="AF49" s="15"/>
      <c r="AG49" s="15"/>
      <c r="AH49" s="15"/>
      <c r="AI49" s="15"/>
      <c r="AJ49" s="15"/>
      <c r="AK49" s="15"/>
    </row>
    <row r="50" spans="2:37" ht="13.5" customHeight="1" x14ac:dyDescent="0.2">
      <c r="B50" s="12" t="s">
        <v>71</v>
      </c>
      <c r="C50" s="12"/>
      <c r="D50" s="12"/>
      <c r="E50" s="12"/>
      <c r="G50" s="13" t="s">
        <v>72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U50" s="14">
        <v>2</v>
      </c>
      <c r="V50" s="14"/>
      <c r="W50" s="14"/>
      <c r="X50" s="14"/>
      <c r="Y50" s="14"/>
      <c r="Z50" s="14"/>
      <c r="AB50" s="15">
        <v>451</v>
      </c>
      <c r="AC50" s="15"/>
      <c r="AD50" s="15"/>
      <c r="AE50" s="15"/>
      <c r="AF50" s="15"/>
      <c r="AG50" s="15"/>
      <c r="AH50" s="15"/>
      <c r="AI50" s="15"/>
      <c r="AJ50" s="15"/>
      <c r="AK50" s="15"/>
    </row>
    <row r="51" spans="2:37" ht="13.5" customHeight="1" x14ac:dyDescent="0.2">
      <c r="B51" s="12" t="s">
        <v>73</v>
      </c>
      <c r="C51" s="12"/>
      <c r="D51" s="12"/>
      <c r="E51" s="12"/>
      <c r="G51" s="13" t="s">
        <v>74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U51" s="14">
        <v>3</v>
      </c>
      <c r="V51" s="14"/>
      <c r="W51" s="14"/>
      <c r="X51" s="14"/>
      <c r="Y51" s="14"/>
      <c r="Z51" s="14"/>
      <c r="AB51" s="15">
        <v>450</v>
      </c>
      <c r="AC51" s="15"/>
      <c r="AD51" s="15"/>
      <c r="AE51" s="15"/>
      <c r="AF51" s="15"/>
      <c r="AG51" s="15"/>
      <c r="AH51" s="15"/>
      <c r="AI51" s="15"/>
      <c r="AJ51" s="15"/>
      <c r="AK51" s="15"/>
    </row>
    <row r="52" spans="2:37" ht="13.5" customHeight="1" x14ac:dyDescent="0.2">
      <c r="B52" s="12" t="s">
        <v>75</v>
      </c>
      <c r="C52" s="12"/>
      <c r="D52" s="12"/>
      <c r="E52" s="12"/>
      <c r="G52" s="13" t="s">
        <v>76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U52" s="14">
        <v>4</v>
      </c>
      <c r="V52" s="14"/>
      <c r="W52" s="14"/>
      <c r="X52" s="14"/>
      <c r="Y52" s="14"/>
      <c r="Z52" s="14"/>
      <c r="AB52" s="15">
        <v>428</v>
      </c>
      <c r="AC52" s="15"/>
      <c r="AD52" s="15"/>
      <c r="AE52" s="15"/>
      <c r="AF52" s="15"/>
      <c r="AG52" s="15"/>
      <c r="AH52" s="15"/>
      <c r="AI52" s="15"/>
      <c r="AJ52" s="15"/>
      <c r="AK52" s="15"/>
    </row>
    <row r="53" spans="2:37" ht="13.5" customHeight="1" x14ac:dyDescent="0.2">
      <c r="B53" s="12" t="s">
        <v>77</v>
      </c>
      <c r="C53" s="12"/>
      <c r="D53" s="12"/>
      <c r="E53" s="12"/>
      <c r="G53" s="13" t="s">
        <v>78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U53" s="14">
        <v>1</v>
      </c>
      <c r="V53" s="14"/>
      <c r="W53" s="14"/>
      <c r="X53" s="14"/>
      <c r="Y53" s="14"/>
      <c r="Z53" s="14"/>
      <c r="AB53" s="15">
        <v>400</v>
      </c>
      <c r="AC53" s="15"/>
      <c r="AD53" s="15"/>
      <c r="AE53" s="15"/>
      <c r="AF53" s="15"/>
      <c r="AG53" s="15"/>
      <c r="AH53" s="15"/>
      <c r="AI53" s="15"/>
      <c r="AJ53" s="15"/>
      <c r="AK53" s="15"/>
    </row>
    <row r="54" spans="2:37" ht="13.5" customHeight="1" x14ac:dyDescent="0.2">
      <c r="B54" s="12" t="s">
        <v>79</v>
      </c>
      <c r="C54" s="12"/>
      <c r="D54" s="12"/>
      <c r="E54" s="12"/>
      <c r="G54" s="13" t="s">
        <v>80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U54" s="14">
        <v>1</v>
      </c>
      <c r="V54" s="14"/>
      <c r="W54" s="14"/>
      <c r="X54" s="14"/>
      <c r="Y54" s="14"/>
      <c r="Z54" s="14"/>
      <c r="AB54" s="15">
        <v>398</v>
      </c>
      <c r="AC54" s="15"/>
      <c r="AD54" s="15"/>
      <c r="AE54" s="15"/>
      <c r="AF54" s="15"/>
      <c r="AG54" s="15"/>
      <c r="AH54" s="15"/>
      <c r="AI54" s="15"/>
      <c r="AJ54" s="15"/>
      <c r="AK54" s="15"/>
    </row>
    <row r="55" spans="2:37" ht="13.5" customHeight="1" x14ac:dyDescent="0.2">
      <c r="B55" s="12" t="s">
        <v>81</v>
      </c>
      <c r="C55" s="12"/>
      <c r="D55" s="12"/>
      <c r="E55" s="12"/>
      <c r="G55" s="13" t="s">
        <v>82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U55" s="14">
        <v>4</v>
      </c>
      <c r="V55" s="14"/>
      <c r="W55" s="14"/>
      <c r="X55" s="14"/>
      <c r="Y55" s="14"/>
      <c r="Z55" s="14"/>
      <c r="AB55" s="15">
        <v>393</v>
      </c>
      <c r="AC55" s="15"/>
      <c r="AD55" s="15"/>
      <c r="AE55" s="15"/>
      <c r="AF55" s="15"/>
      <c r="AG55" s="15"/>
      <c r="AH55" s="15"/>
      <c r="AI55" s="15"/>
      <c r="AJ55" s="15"/>
      <c r="AK55" s="15"/>
    </row>
    <row r="56" spans="2:37" ht="13.5" customHeight="1" x14ac:dyDescent="0.2">
      <c r="B56" s="12" t="s">
        <v>83</v>
      </c>
      <c r="C56" s="12"/>
      <c r="D56" s="12"/>
      <c r="E56" s="12"/>
      <c r="G56" s="13" t="s">
        <v>84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U56" s="14">
        <v>1</v>
      </c>
      <c r="V56" s="14"/>
      <c r="W56" s="14"/>
      <c r="X56" s="14"/>
      <c r="Y56" s="14"/>
      <c r="Z56" s="14"/>
      <c r="AB56" s="15">
        <v>368.01</v>
      </c>
      <c r="AC56" s="15"/>
      <c r="AD56" s="15"/>
      <c r="AE56" s="15"/>
      <c r="AF56" s="15"/>
      <c r="AG56" s="15"/>
      <c r="AH56" s="15"/>
      <c r="AI56" s="15"/>
      <c r="AJ56" s="15"/>
      <c r="AK56" s="15"/>
    </row>
    <row r="57" spans="2:37" ht="13.5" customHeight="1" x14ac:dyDescent="0.2">
      <c r="B57" s="12" t="s">
        <v>85</v>
      </c>
      <c r="C57" s="12"/>
      <c r="D57" s="12"/>
      <c r="E57" s="12"/>
      <c r="G57" s="13" t="s">
        <v>86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U57" s="14">
        <v>1</v>
      </c>
      <c r="V57" s="14"/>
      <c r="W57" s="14"/>
      <c r="X57" s="14"/>
      <c r="Y57" s="14"/>
      <c r="Z57" s="14"/>
      <c r="AB57" s="15">
        <v>366.01</v>
      </c>
      <c r="AC57" s="15"/>
      <c r="AD57" s="15"/>
      <c r="AE57" s="15"/>
      <c r="AF57" s="15"/>
      <c r="AG57" s="15"/>
      <c r="AH57" s="15"/>
      <c r="AI57" s="15"/>
      <c r="AJ57" s="15"/>
      <c r="AK57" s="15"/>
    </row>
    <row r="58" spans="2:37" ht="13.5" customHeight="1" x14ac:dyDescent="0.2">
      <c r="B58" s="12" t="s">
        <v>87</v>
      </c>
      <c r="C58" s="12"/>
      <c r="D58" s="12"/>
      <c r="E58" s="12"/>
      <c r="G58" s="13" t="s">
        <v>88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U58" s="14">
        <v>4</v>
      </c>
      <c r="V58" s="14"/>
      <c r="W58" s="14"/>
      <c r="X58" s="14"/>
      <c r="Y58" s="14"/>
      <c r="Z58" s="14"/>
      <c r="AB58" s="15">
        <v>356.5</v>
      </c>
      <c r="AC58" s="15"/>
      <c r="AD58" s="15"/>
      <c r="AE58" s="15"/>
      <c r="AF58" s="15"/>
      <c r="AG58" s="15"/>
      <c r="AH58" s="15"/>
      <c r="AI58" s="15"/>
      <c r="AJ58" s="15"/>
      <c r="AK58" s="15"/>
    </row>
    <row r="59" spans="2:37" ht="13.5" customHeight="1" x14ac:dyDescent="0.2">
      <c r="B59" s="12" t="s">
        <v>89</v>
      </c>
      <c r="C59" s="12"/>
      <c r="D59" s="12"/>
      <c r="E59" s="12"/>
      <c r="G59" s="13" t="s">
        <v>90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U59" s="14">
        <v>4</v>
      </c>
      <c r="V59" s="14"/>
      <c r="W59" s="14"/>
      <c r="X59" s="14"/>
      <c r="Y59" s="14"/>
      <c r="Z59" s="14"/>
      <c r="AB59" s="15">
        <v>336</v>
      </c>
      <c r="AC59" s="15"/>
      <c r="AD59" s="15"/>
      <c r="AE59" s="15"/>
      <c r="AF59" s="15"/>
      <c r="AG59" s="15"/>
      <c r="AH59" s="15"/>
      <c r="AI59" s="15"/>
      <c r="AJ59" s="15"/>
      <c r="AK59" s="15"/>
    </row>
    <row r="60" spans="2:37" ht="13.5" customHeight="1" x14ac:dyDescent="0.2">
      <c r="B60" s="12" t="s">
        <v>91</v>
      </c>
      <c r="C60" s="12"/>
      <c r="D60" s="12"/>
      <c r="E60" s="12"/>
      <c r="G60" s="13" t="s">
        <v>92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U60" s="14">
        <v>1</v>
      </c>
      <c r="V60" s="14"/>
      <c r="W60" s="14"/>
      <c r="X60" s="14"/>
      <c r="Y60" s="14"/>
      <c r="Z60" s="14"/>
      <c r="AB60" s="15">
        <v>300</v>
      </c>
      <c r="AC60" s="15"/>
      <c r="AD60" s="15"/>
      <c r="AE60" s="15"/>
      <c r="AF60" s="15"/>
      <c r="AG60" s="15"/>
      <c r="AH60" s="15"/>
      <c r="AI60" s="15"/>
      <c r="AJ60" s="15"/>
      <c r="AK60" s="15"/>
    </row>
    <row r="61" spans="2:37" ht="13.5" customHeight="1" x14ac:dyDescent="0.2">
      <c r="B61" s="12" t="s">
        <v>93</v>
      </c>
      <c r="C61" s="12"/>
      <c r="D61" s="12"/>
      <c r="E61" s="12"/>
      <c r="G61" s="13" t="s">
        <v>94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U61" s="14">
        <v>1</v>
      </c>
      <c r="V61" s="14"/>
      <c r="W61" s="14"/>
      <c r="X61" s="14"/>
      <c r="Y61" s="14"/>
      <c r="Z61" s="14"/>
      <c r="AB61" s="15">
        <v>287</v>
      </c>
      <c r="AC61" s="15"/>
      <c r="AD61" s="15"/>
      <c r="AE61" s="15"/>
      <c r="AF61" s="15"/>
      <c r="AG61" s="15"/>
      <c r="AH61" s="15"/>
      <c r="AI61" s="15"/>
      <c r="AJ61" s="15"/>
      <c r="AK61" s="15"/>
    </row>
    <row r="62" spans="2:37" ht="13.5" customHeight="1" x14ac:dyDescent="0.2">
      <c r="B62" s="12" t="s">
        <v>95</v>
      </c>
      <c r="C62" s="12"/>
      <c r="D62" s="12"/>
      <c r="E62" s="12"/>
      <c r="G62" s="13" t="s">
        <v>96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U62" s="14">
        <v>2</v>
      </c>
      <c r="V62" s="14"/>
      <c r="W62" s="14"/>
      <c r="X62" s="14"/>
      <c r="Y62" s="14"/>
      <c r="Z62" s="14"/>
      <c r="AB62" s="15">
        <v>252</v>
      </c>
      <c r="AC62" s="15"/>
      <c r="AD62" s="15"/>
      <c r="AE62" s="15"/>
      <c r="AF62" s="15"/>
      <c r="AG62" s="15"/>
      <c r="AH62" s="15"/>
      <c r="AI62" s="15"/>
      <c r="AJ62" s="15"/>
      <c r="AK62" s="15"/>
    </row>
    <row r="63" spans="2:37" ht="13.5" customHeight="1" x14ac:dyDescent="0.2">
      <c r="B63" s="12" t="s">
        <v>97</v>
      </c>
      <c r="C63" s="12"/>
      <c r="D63" s="12"/>
      <c r="E63" s="12"/>
      <c r="G63" s="13" t="s">
        <v>98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U63" s="14">
        <v>1</v>
      </c>
      <c r="V63" s="14"/>
      <c r="W63" s="14"/>
      <c r="X63" s="14"/>
      <c r="Y63" s="14"/>
      <c r="Z63" s="14"/>
      <c r="AB63" s="15">
        <v>201.75</v>
      </c>
      <c r="AC63" s="15"/>
      <c r="AD63" s="15"/>
      <c r="AE63" s="15"/>
      <c r="AF63" s="15"/>
      <c r="AG63" s="15"/>
      <c r="AH63" s="15"/>
      <c r="AI63" s="15"/>
      <c r="AJ63" s="15"/>
      <c r="AK63" s="15"/>
    </row>
    <row r="64" spans="2:37" ht="13.5" customHeight="1" x14ac:dyDescent="0.2">
      <c r="B64" s="12" t="s">
        <v>99</v>
      </c>
      <c r="C64" s="12"/>
      <c r="D64" s="12"/>
      <c r="E64" s="12"/>
      <c r="G64" s="13" t="s">
        <v>100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U64" s="14">
        <v>3</v>
      </c>
      <c r="V64" s="14"/>
      <c r="W64" s="14"/>
      <c r="X64" s="14"/>
      <c r="Y64" s="14"/>
      <c r="Z64" s="14"/>
      <c r="AB64" s="15">
        <v>199</v>
      </c>
      <c r="AC64" s="15"/>
      <c r="AD64" s="15"/>
      <c r="AE64" s="15"/>
      <c r="AF64" s="15"/>
      <c r="AG64" s="15"/>
      <c r="AH64" s="15"/>
      <c r="AI64" s="15"/>
      <c r="AJ64" s="15"/>
      <c r="AK64" s="15"/>
    </row>
    <row r="65" spans="2:37" ht="13.5" customHeight="1" x14ac:dyDescent="0.2">
      <c r="B65" s="12" t="s">
        <v>101</v>
      </c>
      <c r="C65" s="12"/>
      <c r="D65" s="12"/>
      <c r="E65" s="12"/>
      <c r="G65" s="13" t="s">
        <v>102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U65" s="14">
        <v>3</v>
      </c>
      <c r="V65" s="14"/>
      <c r="W65" s="14"/>
      <c r="X65" s="14"/>
      <c r="Y65" s="14"/>
      <c r="Z65" s="14"/>
      <c r="AB65" s="15">
        <v>189.99</v>
      </c>
      <c r="AC65" s="15"/>
      <c r="AD65" s="15"/>
      <c r="AE65" s="15"/>
      <c r="AF65" s="15"/>
      <c r="AG65" s="15"/>
      <c r="AH65" s="15"/>
      <c r="AI65" s="15"/>
      <c r="AJ65" s="15"/>
      <c r="AK65" s="15"/>
    </row>
    <row r="66" spans="2:37" ht="13.5" customHeight="1" x14ac:dyDescent="0.2">
      <c r="B66" s="12" t="s">
        <v>103</v>
      </c>
      <c r="C66" s="12"/>
      <c r="D66" s="12"/>
      <c r="E66" s="12"/>
      <c r="G66" s="13" t="s">
        <v>104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U66" s="14">
        <v>3</v>
      </c>
      <c r="V66" s="14"/>
      <c r="W66" s="14"/>
      <c r="X66" s="14"/>
      <c r="Y66" s="14"/>
      <c r="Z66" s="14"/>
      <c r="AB66" s="15">
        <v>171</v>
      </c>
      <c r="AC66" s="15"/>
      <c r="AD66" s="15"/>
      <c r="AE66" s="15"/>
      <c r="AF66" s="15"/>
      <c r="AG66" s="15"/>
      <c r="AH66" s="15"/>
      <c r="AI66" s="15"/>
      <c r="AJ66" s="15"/>
      <c r="AK66" s="15"/>
    </row>
    <row r="67" spans="2:37" ht="13.5" customHeight="1" x14ac:dyDescent="0.2">
      <c r="B67" s="12" t="s">
        <v>105</v>
      </c>
      <c r="C67" s="12"/>
      <c r="D67" s="12"/>
      <c r="E67" s="12"/>
      <c r="G67" s="13" t="s">
        <v>106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U67" s="14">
        <v>10</v>
      </c>
      <c r="V67" s="14"/>
      <c r="W67" s="14"/>
      <c r="X67" s="14"/>
      <c r="Y67" s="14"/>
      <c r="Z67" s="14"/>
      <c r="AB67" s="15">
        <v>150</v>
      </c>
      <c r="AC67" s="15"/>
      <c r="AD67" s="15"/>
      <c r="AE67" s="15"/>
      <c r="AF67" s="15"/>
      <c r="AG67" s="15"/>
      <c r="AH67" s="15"/>
      <c r="AI67" s="15"/>
      <c r="AJ67" s="15"/>
      <c r="AK67" s="15"/>
    </row>
    <row r="68" spans="2:37" ht="13.5" customHeight="1" x14ac:dyDescent="0.2">
      <c r="B68" s="12" t="s">
        <v>107</v>
      </c>
      <c r="C68" s="12"/>
      <c r="D68" s="12"/>
      <c r="E68" s="12"/>
      <c r="G68" s="13" t="s">
        <v>108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U68" s="14">
        <v>3</v>
      </c>
      <c r="V68" s="14"/>
      <c r="W68" s="14"/>
      <c r="X68" s="14"/>
      <c r="Y68" s="14"/>
      <c r="Z68" s="14"/>
      <c r="AB68" s="15">
        <v>143</v>
      </c>
      <c r="AC68" s="15"/>
      <c r="AD68" s="15"/>
      <c r="AE68" s="15"/>
      <c r="AF68" s="15"/>
      <c r="AG68" s="15"/>
      <c r="AH68" s="15"/>
      <c r="AI68" s="15"/>
      <c r="AJ68" s="15"/>
      <c r="AK68" s="15"/>
    </row>
    <row r="69" spans="2:37" ht="13.5" customHeight="1" x14ac:dyDescent="0.2">
      <c r="B69" s="12" t="s">
        <v>109</v>
      </c>
      <c r="C69" s="12"/>
      <c r="D69" s="12"/>
      <c r="E69" s="12"/>
      <c r="G69" s="13" t="s">
        <v>110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U69" s="14">
        <v>1</v>
      </c>
      <c r="V69" s="14"/>
      <c r="W69" s="14"/>
      <c r="X69" s="14"/>
      <c r="Y69" s="14"/>
      <c r="Z69" s="14"/>
      <c r="AB69" s="15">
        <v>139</v>
      </c>
      <c r="AC69" s="15"/>
      <c r="AD69" s="15"/>
      <c r="AE69" s="15"/>
      <c r="AF69" s="15"/>
      <c r="AG69" s="15"/>
      <c r="AH69" s="15"/>
      <c r="AI69" s="15"/>
      <c r="AJ69" s="15"/>
      <c r="AK69" s="15"/>
    </row>
    <row r="70" spans="2:37" ht="13.5" customHeight="1" x14ac:dyDescent="0.2">
      <c r="B70" s="12" t="s">
        <v>111</v>
      </c>
      <c r="C70" s="12"/>
      <c r="D70" s="12"/>
      <c r="E70" s="12"/>
      <c r="G70" s="13" t="s">
        <v>112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U70" s="14">
        <v>1</v>
      </c>
      <c r="V70" s="14"/>
      <c r="W70" s="14"/>
      <c r="X70" s="14"/>
      <c r="Y70" s="14"/>
      <c r="Z70" s="14"/>
      <c r="AB70" s="15">
        <v>138</v>
      </c>
      <c r="AC70" s="15"/>
      <c r="AD70" s="15"/>
      <c r="AE70" s="15"/>
      <c r="AF70" s="15"/>
      <c r="AG70" s="15"/>
      <c r="AH70" s="15"/>
      <c r="AI70" s="15"/>
      <c r="AJ70" s="15"/>
      <c r="AK70" s="15"/>
    </row>
    <row r="71" spans="2:37" ht="13.5" customHeight="1" x14ac:dyDescent="0.2">
      <c r="B71" s="12" t="s">
        <v>113</v>
      </c>
      <c r="C71" s="12"/>
      <c r="D71" s="12"/>
      <c r="E71" s="12"/>
      <c r="G71" s="13" t="s">
        <v>114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U71" s="14">
        <v>1</v>
      </c>
      <c r="V71" s="14"/>
      <c r="W71" s="14"/>
      <c r="X71" s="14"/>
      <c r="Y71" s="14"/>
      <c r="Z71" s="14"/>
      <c r="AB71" s="15">
        <v>121</v>
      </c>
      <c r="AC71" s="15"/>
      <c r="AD71" s="15"/>
      <c r="AE71" s="15"/>
      <c r="AF71" s="15"/>
      <c r="AG71" s="15"/>
      <c r="AH71" s="15"/>
      <c r="AI71" s="15"/>
      <c r="AJ71" s="15"/>
      <c r="AK71" s="15"/>
    </row>
    <row r="72" spans="2:37" ht="13.5" customHeight="1" x14ac:dyDescent="0.2">
      <c r="B72" s="12" t="s">
        <v>115</v>
      </c>
      <c r="C72" s="12"/>
      <c r="D72" s="12"/>
      <c r="E72" s="12"/>
      <c r="G72" s="13" t="s">
        <v>116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U72" s="14">
        <v>1</v>
      </c>
      <c r="V72" s="14"/>
      <c r="W72" s="14"/>
      <c r="X72" s="14"/>
      <c r="Y72" s="14"/>
      <c r="Z72" s="14"/>
      <c r="AB72" s="15">
        <v>100</v>
      </c>
      <c r="AC72" s="15"/>
      <c r="AD72" s="15"/>
      <c r="AE72" s="15"/>
      <c r="AF72" s="15"/>
      <c r="AG72" s="15"/>
      <c r="AH72" s="15"/>
      <c r="AI72" s="15"/>
      <c r="AJ72" s="15"/>
      <c r="AK72" s="15"/>
    </row>
    <row r="73" spans="2:37" ht="13.5" customHeight="1" x14ac:dyDescent="0.2">
      <c r="B73" s="12" t="s">
        <v>117</v>
      </c>
      <c r="C73" s="12"/>
      <c r="D73" s="12"/>
      <c r="E73" s="12"/>
      <c r="G73" s="13" t="s">
        <v>118</v>
      </c>
      <c r="H73" s="13"/>
      <c r="I73" s="13"/>
      <c r="J73" s="13"/>
      <c r="K73" s="13"/>
      <c r="L73" s="13"/>
      <c r="M73" s="13"/>
      <c r="N73" s="13"/>
      <c r="O73" s="13"/>
      <c r="P73" s="13"/>
      <c r="Q73" s="13"/>
      <c r="U73" s="14">
        <v>1</v>
      </c>
      <c r="V73" s="14"/>
      <c r="W73" s="14"/>
      <c r="X73" s="14"/>
      <c r="Y73" s="14"/>
      <c r="Z73" s="14"/>
      <c r="AB73" s="15">
        <v>79</v>
      </c>
      <c r="AC73" s="15"/>
      <c r="AD73" s="15"/>
      <c r="AE73" s="15"/>
      <c r="AF73" s="15"/>
      <c r="AG73" s="15"/>
      <c r="AH73" s="15"/>
      <c r="AI73" s="15"/>
      <c r="AJ73" s="15"/>
      <c r="AK73" s="15"/>
    </row>
    <row r="74" spans="2:37" ht="13.5" customHeight="1" x14ac:dyDescent="0.2">
      <c r="B74" s="12" t="s">
        <v>119</v>
      </c>
      <c r="C74" s="12"/>
      <c r="D74" s="12"/>
      <c r="E74" s="12"/>
      <c r="G74" s="13" t="s">
        <v>120</v>
      </c>
      <c r="H74" s="13"/>
      <c r="I74" s="13"/>
      <c r="J74" s="13"/>
      <c r="K74" s="13"/>
      <c r="L74" s="13"/>
      <c r="M74" s="13"/>
      <c r="N74" s="13"/>
      <c r="O74" s="13"/>
      <c r="P74" s="13"/>
      <c r="Q74" s="13"/>
      <c r="U74" s="14">
        <v>1</v>
      </c>
      <c r="V74" s="14"/>
      <c r="W74" s="14"/>
      <c r="X74" s="14"/>
      <c r="Y74" s="14"/>
      <c r="Z74" s="14"/>
      <c r="AB74" s="15">
        <v>60</v>
      </c>
      <c r="AC74" s="15"/>
      <c r="AD74" s="15"/>
      <c r="AE74" s="15"/>
      <c r="AF74" s="15"/>
      <c r="AG74" s="15"/>
      <c r="AH74" s="15"/>
      <c r="AI74" s="15"/>
      <c r="AJ74" s="15"/>
      <c r="AK74" s="15"/>
    </row>
    <row r="75" spans="2:37" ht="13.5" customHeight="1" x14ac:dyDescent="0.2">
      <c r="B75" s="12" t="s">
        <v>121</v>
      </c>
      <c r="C75" s="12"/>
      <c r="D75" s="12"/>
      <c r="E75" s="12"/>
      <c r="G75" s="13" t="s">
        <v>122</v>
      </c>
      <c r="H75" s="13"/>
      <c r="I75" s="13"/>
      <c r="J75" s="13"/>
      <c r="K75" s="13"/>
      <c r="L75" s="13"/>
      <c r="M75" s="13"/>
      <c r="N75" s="13"/>
      <c r="O75" s="13"/>
      <c r="P75" s="13"/>
      <c r="Q75" s="13"/>
      <c r="U75" s="14">
        <v>1</v>
      </c>
      <c r="V75" s="14"/>
      <c r="W75" s="14"/>
      <c r="X75" s="14"/>
      <c r="Y75" s="14"/>
      <c r="Z75" s="14"/>
      <c r="AB75" s="15">
        <v>55</v>
      </c>
      <c r="AC75" s="15"/>
      <c r="AD75" s="15"/>
      <c r="AE75" s="15"/>
      <c r="AF75" s="15"/>
      <c r="AG75" s="15"/>
      <c r="AH75" s="15"/>
      <c r="AI75" s="15"/>
      <c r="AJ75" s="15"/>
      <c r="AK75" s="15"/>
    </row>
    <row r="76" spans="2:37" ht="13.5" customHeight="1" x14ac:dyDescent="0.2">
      <c r="B76" s="12" t="s">
        <v>123</v>
      </c>
      <c r="C76" s="12"/>
      <c r="D76" s="12"/>
      <c r="E76" s="12"/>
      <c r="G76" s="13" t="s">
        <v>124</v>
      </c>
      <c r="H76" s="13"/>
      <c r="I76" s="13"/>
      <c r="J76" s="13"/>
      <c r="K76" s="13"/>
      <c r="L76" s="13"/>
      <c r="M76" s="13"/>
      <c r="N76" s="13"/>
      <c r="O76" s="13"/>
      <c r="P76" s="13"/>
      <c r="Q76" s="13"/>
      <c r="U76" s="14">
        <v>1</v>
      </c>
      <c r="V76" s="14"/>
      <c r="W76" s="14"/>
      <c r="X76" s="14"/>
      <c r="Y76" s="14"/>
      <c r="Z76" s="14"/>
      <c r="AB76" s="15">
        <v>55</v>
      </c>
      <c r="AC76" s="15"/>
      <c r="AD76" s="15"/>
      <c r="AE76" s="15"/>
      <c r="AF76" s="15"/>
      <c r="AG76" s="15"/>
      <c r="AH76" s="15"/>
      <c r="AI76" s="15"/>
      <c r="AJ76" s="15"/>
      <c r="AK76" s="15"/>
    </row>
    <row r="77" spans="2:37" ht="13.5" customHeight="1" x14ac:dyDescent="0.2">
      <c r="B77" s="12" t="s">
        <v>125</v>
      </c>
      <c r="C77" s="12"/>
      <c r="D77" s="12"/>
      <c r="E77" s="12"/>
      <c r="G77" s="13" t="s">
        <v>126</v>
      </c>
      <c r="H77" s="13"/>
      <c r="I77" s="13"/>
      <c r="J77" s="13"/>
      <c r="K77" s="13"/>
      <c r="L77" s="13"/>
      <c r="M77" s="13"/>
      <c r="N77" s="13"/>
      <c r="O77" s="13"/>
      <c r="P77" s="13"/>
      <c r="Q77" s="13"/>
      <c r="U77" s="14">
        <v>1</v>
      </c>
      <c r="V77" s="14"/>
      <c r="W77" s="14"/>
      <c r="X77" s="14"/>
      <c r="Y77" s="14"/>
      <c r="Z77" s="14"/>
      <c r="AB77" s="15">
        <v>50</v>
      </c>
      <c r="AC77" s="15"/>
      <c r="AD77" s="15"/>
      <c r="AE77" s="15"/>
      <c r="AF77" s="15"/>
      <c r="AG77" s="15"/>
      <c r="AH77" s="15"/>
      <c r="AI77" s="15"/>
      <c r="AJ77" s="15"/>
      <c r="AK77" s="15"/>
    </row>
    <row r="78" spans="2:37" x14ac:dyDescent="0.2">
      <c r="B78" s="6" t="s">
        <v>127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U78" s="7">
        <v>131</v>
      </c>
      <c r="V78" s="7"/>
      <c r="W78" s="7"/>
      <c r="X78" s="7"/>
      <c r="Y78" s="7"/>
      <c r="Z78" s="7"/>
      <c r="AB78" s="8">
        <v>36419.629999999997</v>
      </c>
      <c r="AC78" s="8"/>
      <c r="AD78" s="8"/>
      <c r="AE78" s="8"/>
      <c r="AF78" s="8"/>
      <c r="AG78" s="8"/>
      <c r="AH78" s="8"/>
      <c r="AI78" s="8"/>
      <c r="AJ78" s="8"/>
      <c r="AK78" s="8"/>
    </row>
    <row r="79" spans="2:37" ht="14.25" customHeight="1" x14ac:dyDescent="0.2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spans="2:37" ht="11.25" customHeight="1" x14ac:dyDescent="0.2"/>
    <row r="81" spans="3:38" ht="6" customHeight="1" x14ac:dyDescent="0.2"/>
    <row r="82" spans="3:38" x14ac:dyDescent="0.2">
      <c r="C82" s="9" t="s">
        <v>128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</row>
    <row r="83" spans="3:38" ht="6.75" customHeight="1" x14ac:dyDescent="0.2"/>
    <row r="84" spans="3:38" ht="389.25" customHeight="1" x14ac:dyDescent="0.2"/>
    <row r="85" spans="3:38" ht="6.75" customHeight="1" x14ac:dyDescent="0.2">
      <c r="C85" s="4" t="s">
        <v>129</v>
      </c>
      <c r="E85" s="10">
        <v>45385</v>
      </c>
      <c r="F85" s="10"/>
      <c r="G85" s="10"/>
      <c r="H85" s="10"/>
    </row>
    <row r="86" spans="3:38" ht="6.75" customHeight="1" x14ac:dyDescent="0.2">
      <c r="C86" s="4"/>
      <c r="E86" s="10"/>
      <c r="F86" s="10"/>
      <c r="G86" s="10"/>
      <c r="H86" s="10"/>
      <c r="M86" s="11" t="s">
        <v>130</v>
      </c>
      <c r="N86" s="11"/>
      <c r="O86" s="11"/>
      <c r="P86" s="11"/>
      <c r="Q86" s="11"/>
      <c r="R86" s="11"/>
      <c r="S86" s="11"/>
      <c r="T86" s="11"/>
      <c r="U86" s="11"/>
      <c r="X86" s="4" t="s">
        <v>1</v>
      </c>
      <c r="Y86" s="4"/>
      <c r="Z86" s="4"/>
      <c r="AA86" s="4"/>
      <c r="AB86" s="4"/>
      <c r="AC86" s="3">
        <v>2</v>
      </c>
      <c r="AD86" s="3"/>
      <c r="AF86" s="11" t="s">
        <v>2</v>
      </c>
      <c r="AG86" s="11"/>
      <c r="AI86" s="3">
        <v>2</v>
      </c>
      <c r="AJ86" s="3"/>
    </row>
    <row r="87" spans="3:38" ht="6.75" customHeight="1" x14ac:dyDescent="0.2">
      <c r="C87" s="4" t="s">
        <v>131</v>
      </c>
      <c r="E87" s="5">
        <v>0.3567939814814815</v>
      </c>
      <c r="F87" s="5"/>
      <c r="G87" s="5"/>
      <c r="H87" s="5"/>
      <c r="M87" s="11"/>
      <c r="N87" s="11"/>
      <c r="O87" s="11"/>
      <c r="P87" s="11"/>
      <c r="Q87" s="11"/>
      <c r="R87" s="11"/>
      <c r="S87" s="11"/>
      <c r="T87" s="11"/>
      <c r="U87" s="11"/>
      <c r="X87" s="4"/>
      <c r="Y87" s="4"/>
      <c r="Z87" s="4"/>
      <c r="AA87" s="4"/>
      <c r="AB87" s="4"/>
      <c r="AC87" s="3"/>
      <c r="AD87" s="3"/>
      <c r="AF87" s="11"/>
      <c r="AG87" s="11"/>
      <c r="AI87" s="3"/>
      <c r="AJ87" s="3"/>
    </row>
    <row r="88" spans="3:38" ht="7.5" customHeight="1" x14ac:dyDescent="0.2">
      <c r="C88" s="4"/>
      <c r="E88" s="5"/>
      <c r="F88" s="5"/>
      <c r="G88" s="5"/>
      <c r="H88" s="5"/>
    </row>
  </sheetData>
  <mergeCells count="253">
    <mergeCell ref="AE3:AF4"/>
    <mergeCell ref="AG3:AH4"/>
    <mergeCell ref="AJ3:AJ4"/>
    <mergeCell ref="Y6:AC6"/>
    <mergeCell ref="AE6:AK6"/>
    <mergeCell ref="Y8:AC8"/>
    <mergeCell ref="AD8:AJ8"/>
    <mergeCell ref="Y9:AJ10"/>
    <mergeCell ref="C12:E12"/>
    <mergeCell ref="H12:O12"/>
    <mergeCell ref="C13:E13"/>
    <mergeCell ref="L13:P13"/>
    <mergeCell ref="B15:N15"/>
    <mergeCell ref="B17:D17"/>
    <mergeCell ref="G17:M17"/>
    <mergeCell ref="C2:V9"/>
    <mergeCell ref="Y3:AC4"/>
    <mergeCell ref="B23:E23"/>
    <mergeCell ref="G23:Q24"/>
    <mergeCell ref="U23:Z23"/>
    <mergeCell ref="AB23:AK23"/>
    <mergeCell ref="B25:E25"/>
    <mergeCell ref="G25:Q25"/>
    <mergeCell ref="U25:Z25"/>
    <mergeCell ref="AB25:AK25"/>
    <mergeCell ref="S17:Y17"/>
    <mergeCell ref="AC17:AK17"/>
    <mergeCell ref="B20:AK20"/>
    <mergeCell ref="B22:E22"/>
    <mergeCell ref="G22:Q22"/>
    <mergeCell ref="U22:Z22"/>
    <mergeCell ref="AB22:AK22"/>
    <mergeCell ref="B28:E28"/>
    <mergeCell ref="G28:Q28"/>
    <mergeCell ref="U28:Z28"/>
    <mergeCell ref="AB28:AK28"/>
    <mergeCell ref="B29:E29"/>
    <mergeCell ref="G29:Q29"/>
    <mergeCell ref="U29:Z29"/>
    <mergeCell ref="AB29:AK29"/>
    <mergeCell ref="B26:E26"/>
    <mergeCell ref="G26:Q26"/>
    <mergeCell ref="U26:Z26"/>
    <mergeCell ref="AB26:AK26"/>
    <mergeCell ref="B27:E27"/>
    <mergeCell ref="G27:Q27"/>
    <mergeCell ref="U27:Z27"/>
    <mergeCell ref="AB27:AK27"/>
    <mergeCell ref="B32:E32"/>
    <mergeCell ref="G32:Q32"/>
    <mergeCell ref="U32:Z32"/>
    <mergeCell ref="AB32:AK32"/>
    <mergeCell ref="B33:E33"/>
    <mergeCell ref="G33:Q33"/>
    <mergeCell ref="U33:Z33"/>
    <mergeCell ref="AB33:AK33"/>
    <mergeCell ref="B30:E30"/>
    <mergeCell ref="G30:Q30"/>
    <mergeCell ref="U30:Z30"/>
    <mergeCell ref="AB30:AK30"/>
    <mergeCell ref="B31:E31"/>
    <mergeCell ref="G31:Q31"/>
    <mergeCell ref="U31:Z31"/>
    <mergeCell ref="AB31:AK31"/>
    <mergeCell ref="B36:E36"/>
    <mergeCell ref="G36:Q36"/>
    <mergeCell ref="U36:Z36"/>
    <mergeCell ref="AB36:AK36"/>
    <mergeCell ref="B37:E37"/>
    <mergeCell ref="G37:Q37"/>
    <mergeCell ref="U37:Z37"/>
    <mergeCell ref="AB37:AK37"/>
    <mergeCell ref="B34:E34"/>
    <mergeCell ref="G34:Q34"/>
    <mergeCell ref="U34:Z34"/>
    <mergeCell ref="AB34:AK34"/>
    <mergeCell ref="B35:E35"/>
    <mergeCell ref="G35:Q35"/>
    <mergeCell ref="U35:Z35"/>
    <mergeCell ref="AB35:AK35"/>
    <mergeCell ref="B40:E40"/>
    <mergeCell ref="G40:Q40"/>
    <mergeCell ref="U40:Z40"/>
    <mergeCell ref="AB40:AK40"/>
    <mergeCell ref="B41:E41"/>
    <mergeCell ref="G41:Q41"/>
    <mergeCell ref="U41:Z41"/>
    <mergeCell ref="AB41:AK41"/>
    <mergeCell ref="B38:E38"/>
    <mergeCell ref="G38:Q38"/>
    <mergeCell ref="U38:Z38"/>
    <mergeCell ref="AB38:AK38"/>
    <mergeCell ref="B39:E39"/>
    <mergeCell ref="G39:Q39"/>
    <mergeCell ref="U39:Z39"/>
    <mergeCell ref="AB39:AK39"/>
    <mergeCell ref="B44:E44"/>
    <mergeCell ref="G44:Q44"/>
    <mergeCell ref="U44:Z44"/>
    <mergeCell ref="AB44:AK44"/>
    <mergeCell ref="B45:E45"/>
    <mergeCell ref="G45:Q45"/>
    <mergeCell ref="U45:Z45"/>
    <mergeCell ref="AB45:AK45"/>
    <mergeCell ref="B42:E42"/>
    <mergeCell ref="G42:Q42"/>
    <mergeCell ref="U42:Z42"/>
    <mergeCell ref="AB42:AK42"/>
    <mergeCell ref="B43:E43"/>
    <mergeCell ref="G43:Q43"/>
    <mergeCell ref="U43:Z43"/>
    <mergeCell ref="AB43:AK43"/>
    <mergeCell ref="B48:E48"/>
    <mergeCell ref="G48:Q48"/>
    <mergeCell ref="U48:Z48"/>
    <mergeCell ref="AB48:AK48"/>
    <mergeCell ref="B49:E49"/>
    <mergeCell ref="G49:Q49"/>
    <mergeCell ref="U49:Z49"/>
    <mergeCell ref="AB49:AK49"/>
    <mergeCell ref="B46:E46"/>
    <mergeCell ref="G46:Q46"/>
    <mergeCell ref="U46:Z46"/>
    <mergeCell ref="AB46:AK46"/>
    <mergeCell ref="B47:E47"/>
    <mergeCell ref="G47:Q47"/>
    <mergeCell ref="U47:Z47"/>
    <mergeCell ref="AB47:AK47"/>
    <mergeCell ref="B52:E52"/>
    <mergeCell ref="G52:Q52"/>
    <mergeCell ref="U52:Z52"/>
    <mergeCell ref="AB52:AK52"/>
    <mergeCell ref="B53:E53"/>
    <mergeCell ref="G53:Q53"/>
    <mergeCell ref="U53:Z53"/>
    <mergeCell ref="AB53:AK53"/>
    <mergeCell ref="B50:E50"/>
    <mergeCell ref="G50:Q50"/>
    <mergeCell ref="U50:Z50"/>
    <mergeCell ref="AB50:AK50"/>
    <mergeCell ref="B51:E51"/>
    <mergeCell ref="G51:Q51"/>
    <mergeCell ref="U51:Z51"/>
    <mergeCell ref="AB51:AK51"/>
    <mergeCell ref="B56:E56"/>
    <mergeCell ref="G56:Q56"/>
    <mergeCell ref="U56:Z56"/>
    <mergeCell ref="AB56:AK56"/>
    <mergeCell ref="B57:E57"/>
    <mergeCell ref="G57:Q57"/>
    <mergeCell ref="U57:Z57"/>
    <mergeCell ref="AB57:AK57"/>
    <mergeCell ref="B54:E54"/>
    <mergeCell ref="G54:Q54"/>
    <mergeCell ref="U54:Z54"/>
    <mergeCell ref="AB54:AK54"/>
    <mergeCell ref="B55:E55"/>
    <mergeCell ref="G55:Q55"/>
    <mergeCell ref="U55:Z55"/>
    <mergeCell ref="AB55:AK55"/>
    <mergeCell ref="B60:E60"/>
    <mergeCell ref="G60:Q60"/>
    <mergeCell ref="U60:Z60"/>
    <mergeCell ref="AB60:AK60"/>
    <mergeCell ref="B61:E61"/>
    <mergeCell ref="G61:Q61"/>
    <mergeCell ref="U61:Z61"/>
    <mergeCell ref="AB61:AK61"/>
    <mergeCell ref="B58:E58"/>
    <mergeCell ref="G58:Q58"/>
    <mergeCell ref="U58:Z58"/>
    <mergeCell ref="AB58:AK58"/>
    <mergeCell ref="B59:E59"/>
    <mergeCell ref="G59:Q59"/>
    <mergeCell ref="U59:Z59"/>
    <mergeCell ref="AB59:AK59"/>
    <mergeCell ref="B64:E64"/>
    <mergeCell ref="G64:Q64"/>
    <mergeCell ref="U64:Z64"/>
    <mergeCell ref="AB64:AK64"/>
    <mergeCell ref="B65:E65"/>
    <mergeCell ref="G65:Q65"/>
    <mergeCell ref="U65:Z65"/>
    <mergeCell ref="AB65:AK65"/>
    <mergeCell ref="B62:E62"/>
    <mergeCell ref="G62:Q62"/>
    <mergeCell ref="U62:Z62"/>
    <mergeCell ref="AB62:AK62"/>
    <mergeCell ref="B63:E63"/>
    <mergeCell ref="G63:Q63"/>
    <mergeCell ref="U63:Z63"/>
    <mergeCell ref="AB63:AK63"/>
    <mergeCell ref="B68:E68"/>
    <mergeCell ref="G68:Q68"/>
    <mergeCell ref="U68:Z68"/>
    <mergeCell ref="AB68:AK68"/>
    <mergeCell ref="B69:E69"/>
    <mergeCell ref="G69:Q69"/>
    <mergeCell ref="U69:Z69"/>
    <mergeCell ref="AB69:AK69"/>
    <mergeCell ref="B66:E66"/>
    <mergeCell ref="G66:Q66"/>
    <mergeCell ref="U66:Z66"/>
    <mergeCell ref="AB66:AK66"/>
    <mergeCell ref="B67:E67"/>
    <mergeCell ref="G67:Q67"/>
    <mergeCell ref="U67:Z67"/>
    <mergeCell ref="AB67:AK67"/>
    <mergeCell ref="B72:E72"/>
    <mergeCell ref="G72:Q72"/>
    <mergeCell ref="U72:Z72"/>
    <mergeCell ref="AB72:AK72"/>
    <mergeCell ref="B73:E73"/>
    <mergeCell ref="G73:Q73"/>
    <mergeCell ref="U73:Z73"/>
    <mergeCell ref="AB73:AK73"/>
    <mergeCell ref="B70:E70"/>
    <mergeCell ref="G70:Q70"/>
    <mergeCell ref="U70:Z70"/>
    <mergeCell ref="AB70:AK70"/>
    <mergeCell ref="B71:E71"/>
    <mergeCell ref="G71:Q71"/>
    <mergeCell ref="U71:Z71"/>
    <mergeCell ref="AB71:AK71"/>
    <mergeCell ref="B76:E76"/>
    <mergeCell ref="G76:Q76"/>
    <mergeCell ref="U76:Z76"/>
    <mergeCell ref="AB76:AK76"/>
    <mergeCell ref="B77:E77"/>
    <mergeCell ref="G77:Q77"/>
    <mergeCell ref="U77:Z77"/>
    <mergeCell ref="AB77:AK77"/>
    <mergeCell ref="B74:E74"/>
    <mergeCell ref="G74:Q74"/>
    <mergeCell ref="U74:Z74"/>
    <mergeCell ref="AB74:AK74"/>
    <mergeCell ref="B75:E75"/>
    <mergeCell ref="G75:Q75"/>
    <mergeCell ref="U75:Z75"/>
    <mergeCell ref="AB75:AK75"/>
    <mergeCell ref="AI86:AJ87"/>
    <mergeCell ref="C87:C88"/>
    <mergeCell ref="E87:H88"/>
    <mergeCell ref="B78:S79"/>
    <mergeCell ref="U78:Z78"/>
    <mergeCell ref="AB78:AK78"/>
    <mergeCell ref="C82:AL82"/>
    <mergeCell ref="C85:C86"/>
    <mergeCell ref="E85:H86"/>
    <mergeCell ref="M86:U87"/>
    <mergeCell ref="X86:AB87"/>
    <mergeCell ref="AC86:AD87"/>
    <mergeCell ref="AF86:AG87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03-2024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registro</cp:lastModifiedBy>
  <dcterms:created xsi:type="dcterms:W3CDTF">2024-04-03T14:34:00Z</dcterms:created>
  <dcterms:modified xsi:type="dcterms:W3CDTF">2024-04-05T14:06:51Z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01734361CD07C3C85B968AA4B2781C480C5E84517533FB2EE1174F74E95997FC9503DC872D15E7FE07B95AE100ED7F409B08135D121C2339912F3271CBC74E77AE26C6AC9531C3674C4F866103FD27232191ABE7F6F9CB97E9F42278D6DEF72EEABDA4A4BD49487025B085FFCA64757DC8704D4198016F3E329B24CDB7F1DBE</vt:lpwstr>
  </property>
  <property fmtid="{D5CDD505-2E9C-101B-9397-08002B2CF9AE}" pid="3" name="Business Objects Context Information1">
    <vt:lpwstr>A78E2E40EBF55F5E3F74F51BFEEA4DCB6191E5282FA52688922BFD2C570B5D23EC69877350005C9993CDAA202C185BC4944E9433A14A31CA44E93C3CB76290C22F08862345014DF2CAA86CCA7EE6CB5E3DF352800A2D4FBBDB5E6ABD6AB5EAB5FF4D75DA8836580E166615D6A694223CD758DA50B7DA4F6D18AC6D53BEB2A04</vt:lpwstr>
  </property>
  <property fmtid="{D5CDD505-2E9C-101B-9397-08002B2CF9AE}" pid="4" name="Business Objects Context Information2">
    <vt:lpwstr>AFAA46E55C399A1C93E58F62AC03FB4714A82C86D406F861ACE73BEB8F783ACA4224C3B1FEBD1FFFFF573C390765D7AAEFE05A50BDAF52B4592F5569418F710B8AD6BA9B5CB7E252B08D16DC25F304D6A564CF8255449542EF8902D307952A4C81452130E4D7810B7FBB80BA30BBFDE53A9654E02C207A3EABA2CFD5AC4E269</vt:lpwstr>
  </property>
  <property fmtid="{D5CDD505-2E9C-101B-9397-08002B2CF9AE}" pid="5" name="Business Objects Context Information3">
    <vt:lpwstr>8F1A865ED9DF950634FAA2C8DF5A785EE8F3765128DBC952115F0F10D83E06377F5DCF4643DBAF6396B8BD4FBBB246EF18ED655E40588071E8F3B75A5FD1E9FBE3E559D901CBBE05E650CC774BE35B0CD5D71768E776BB9465786D5FBE9431292705B4597F2140FC59276F5434F6539A6C53B4485000554FA2A92B4939C9D5D</vt:lpwstr>
  </property>
  <property fmtid="{D5CDD505-2E9C-101B-9397-08002B2CF9AE}" pid="6" name="Business Objects Context Information4">
    <vt:lpwstr>6B37AD5E1747162D48305385AFBE8AEC461DC77CB809F994AB5A9A5281C8021A8A75226921CD84D9AEC827485D145577010BF4E89C6833A6E828C28745132D1FF1870DA2EC011ABF11887B585B619AC668AEA809FEB2EF286D503D0D80B8D80E44D853E1519C0B936ACF4084E850AC16528DAB5B3E119FD185B66A44E958D0C</vt:lpwstr>
  </property>
  <property fmtid="{D5CDD505-2E9C-101B-9397-08002B2CF9AE}" pid="7" name="Business Objects Context Information5">
    <vt:lpwstr>7D0CC037A733C9DACF8E28FAF05F77CD741264DBCAFF05FFD9746D829E8DA5B21931837FCDF6E1354AF94D0E3A0F8446A899B06AADCEBF5C0CD1DEB4FA5A0595BFE49F1E39FE461BCEA68939E2DC1C29CBE17ABDEAAF9FD766966DC7669DD8FAC902646EE074F96BFB629D6CE04C2BC9F25FB2571CBABA049928C8E127BE74F</vt:lpwstr>
  </property>
  <property fmtid="{D5CDD505-2E9C-101B-9397-08002B2CF9AE}" pid="8" name="Business Objects Context Information6">
    <vt:lpwstr>EC155F4342437EC40B251234B23F4C80CBA11EA68B9F34386A57D7D79A5BAE561FAC047F71E10603D24517C700E49BE02128C4E3495477264E5B3DD2ABB9984EADBC81B4F99511B3DDDF10AF4515648C168F21FD57DD01FDAEC53EC9020491DA3C96DF30F50F768849F29DC9BD6257D9443F105AF1561091547E0A933A18143</vt:lpwstr>
  </property>
  <property fmtid="{D5CDD505-2E9C-101B-9397-08002B2CF9AE}" pid="9" name="Business Objects Context Information7">
    <vt:lpwstr>5E7589D74</vt:lpwstr>
  </property>
</Properties>
</file>