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Plantilla temporal DOCs UIP\InformacionPublica\N22\"/>
    </mc:Choice>
  </mc:AlternateContent>
  <xr:revisionPtr revIDLastSave="0" documentId="13_ncr:1_{03F80256-C8BF-4685-BB22-254DE19A207D}" xr6:coauthVersionLast="47" xr6:coauthVersionMax="47" xr10:uidLastSave="{00000000-0000-0000-0000-000000000000}"/>
  <bookViews>
    <workbookView xWindow="2715" yWindow="1845" windowWidth="15375" windowHeight="7875" tabRatio="500" activeTab="1" xr2:uid="{1C62B5A1-CDE0-4C94-AECB-5ED563C6D293}"/>
  </bookViews>
  <sheets>
    <sheet name="03-2025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</calcChain>
</file>

<file path=xl/sharedStrings.xml><?xml version="1.0" encoding="utf-8"?>
<sst xmlns="http://schemas.openxmlformats.org/spreadsheetml/2006/main" count="278" uniqueCount="251">
  <si>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</si>
  <si>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</si>
  <si>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</si>
  <si>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</si>
  <si>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</si>
  <si>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</si>
  <si>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</si>
  <si>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2025</t>
  </si>
  <si>
    <t>PERIODO</t>
  </si>
  <si>
    <t>marzo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</si>
  <si>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</si>
  <si>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</si>
  <si>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</si>
  <si>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</si>
  <si>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</si>
  <si>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</si>
  <si>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</si>
  <si>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57313008</t>
  </si>
  <si>
    <t>DIRECCION GENERAL DEL DIARIO DE CENTRO AMERICA Y TIPOGRAFIA NACIONAL</t>
  </si>
  <si>
    <t>27257649</t>
  </si>
  <si>
    <t>EDICIONES SUPERIORES, SOCIEDAD ANONIMA</t>
  </si>
  <si>
    <t>85015741</t>
  </si>
  <si>
    <t>MASDEU SALAZAR ANDREA FERNANDA</t>
  </si>
  <si>
    <t>25394347</t>
  </si>
  <si>
    <t>SAC ESTACUY CARLOS ENRIQUE</t>
  </si>
  <si>
    <t>14833727</t>
  </si>
  <si>
    <t>VASQUEZ OSORIO MELVIN RODOLFO</t>
  </si>
  <si>
    <t>3440710</t>
  </si>
  <si>
    <t>INSTITUTO TECNICO DE CAPACITACION Y PRODUCTIVIDAD INTECAP</t>
  </si>
  <si>
    <t>979767</t>
  </si>
  <si>
    <t>DISTRIBUIDORA ELECTRONICA SOCIEDAD ANONIMA</t>
  </si>
  <si>
    <t>81766173</t>
  </si>
  <si>
    <t>FERRETERIA EPA, SOCIEDAD ANONIMA</t>
  </si>
  <si>
    <t>7808127</t>
  </si>
  <si>
    <t>LOPEZ DE LEON BAYRON BILLY</t>
  </si>
  <si>
    <t>1613950K</t>
  </si>
  <si>
    <t>TORTOLA DIEGUEZ PABLO RAUL</t>
  </si>
  <si>
    <t>41869079</t>
  </si>
  <si>
    <t>LOBOS PEREZ ALVARO ANTONIO</t>
  </si>
  <si>
    <t>8117535</t>
  </si>
  <si>
    <t>MORALES CHAVEZ LUIS LENIN</t>
  </si>
  <si>
    <t>35540559</t>
  </si>
  <si>
    <t>ROSALES ORELLANA ALMA JULIETA</t>
  </si>
  <si>
    <t>73187399</t>
  </si>
  <si>
    <t>PONTAZA SOLER AMANDITA</t>
  </si>
  <si>
    <t>118582453</t>
  </si>
  <si>
    <t>MONROY JARAMILLO JOSUÉ DANIEL</t>
  </si>
  <si>
    <t>73770280</t>
  </si>
  <si>
    <t>RAMIREZ VASQUEZ LUIS ALFREDO</t>
  </si>
  <si>
    <t>90684990</t>
  </si>
  <si>
    <t>LOPEZ MONZON LUISA FERNANDA</t>
  </si>
  <si>
    <t>66569168</t>
  </si>
  <si>
    <t>ORELLANA PINEDA DEYANIRA ANA MARIA</t>
  </si>
  <si>
    <t>7217137</t>
  </si>
  <si>
    <t>DIONICIO GODINEZ HECTOR AUGUSTO</t>
  </si>
  <si>
    <t>27989224</t>
  </si>
  <si>
    <t>SIGUENZA RUIZ JULIA ELISA</t>
  </si>
  <si>
    <t>43971563</t>
  </si>
  <si>
    <t>PINEDA CARIAS MIRIAM AZUCENA</t>
  </si>
  <si>
    <t>9302735</t>
  </si>
  <si>
    <t>PEREZ CARRANZA ANA MARIA</t>
  </si>
  <si>
    <t>57525056</t>
  </si>
  <si>
    <t>VASQUEZ CABRERA ANA CARMELA</t>
  </si>
  <si>
    <t>15800903</t>
  </si>
  <si>
    <t>SANCHEZ RAVANALES MANUEL ROBERTO</t>
  </si>
  <si>
    <t>18248608</t>
  </si>
  <si>
    <t>BATRES AGUILAR DE RODRIGUEZ SILVIA ANTONIETA</t>
  </si>
  <si>
    <t>24787876</t>
  </si>
  <si>
    <t>MORENO TIJERINO ANA LUCRECIA</t>
  </si>
  <si>
    <t>46223118</t>
  </si>
  <si>
    <t>SILVA SANDOVAL DE CASTRO MABELIN LISSETH</t>
  </si>
  <si>
    <t>637672K</t>
  </si>
  <si>
    <t>CONTRALORIA GENERAL DE CUENTAS</t>
  </si>
  <si>
    <t>49881221</t>
  </si>
  <si>
    <t>CAMACHO RAMIREZ ASTRID OLIVET</t>
  </si>
  <si>
    <t>90343999</t>
  </si>
  <si>
    <t>MULTISELLOS VILE, SOCIEDAD ANONIMA</t>
  </si>
  <si>
    <t>13994107</t>
  </si>
  <si>
    <t>ERAZO BAUTISTA EDITH ALICIA</t>
  </si>
  <si>
    <t>70840008</t>
  </si>
  <si>
    <t>ANLEU DIAZ MARIA JOSE</t>
  </si>
  <si>
    <t>9469664</t>
  </si>
  <si>
    <t>RIVAS DOMINGUEZ CELIA VANESSA</t>
  </si>
  <si>
    <t>61493732</t>
  </si>
  <si>
    <t>LOPEZ MONZON GRECIA AZUCENA</t>
  </si>
  <si>
    <t>16675576</t>
  </si>
  <si>
    <t>GARCIA CANTE MARGARITA DE JESUS</t>
  </si>
  <si>
    <t>46882030</t>
  </si>
  <si>
    <t>ELIAS LOPEZ JESSIKA NINNETH</t>
  </si>
  <si>
    <t>73999504</t>
  </si>
  <si>
    <t>DOLLARCITY GUATEMALA, SOCIEDAD ANONIMA</t>
  </si>
  <si>
    <t>6099491</t>
  </si>
  <si>
    <t>LANGE-IMYDI CORPORACION SOCIEDAD ANONIMA</t>
  </si>
  <si>
    <t>16398858</t>
  </si>
  <si>
    <t>MARROQUIN LOPEZ LILIAN ARACELY</t>
  </si>
  <si>
    <t>18553931</t>
  </si>
  <si>
    <t>SANCHEZ TEJEDA JUAN JOSE</t>
  </si>
  <si>
    <t>5820065</t>
  </si>
  <si>
    <t>SAN MIGUEL SOCIEDAD ANONIMA</t>
  </si>
  <si>
    <t>118209817</t>
  </si>
  <si>
    <t>MARROQUÍN VILLAGRÁN ANGEL FABRICIO</t>
  </si>
  <si>
    <t>90013867</t>
  </si>
  <si>
    <t>CARRERA GIRÓN MARÍA DE FÁTIMA</t>
  </si>
  <si>
    <t>52136132</t>
  </si>
  <si>
    <t>POSADAS ALMENGOR TEDDY EDWARD</t>
  </si>
  <si>
    <t>1539167</t>
  </si>
  <si>
    <t>CELASA INGENIERIA Y EQUIPOS SOCIEDAD ANONIMA</t>
  </si>
  <si>
    <t>80043224</t>
  </si>
  <si>
    <t>COMERCIALIZADORA ROMERCK, SOCIEDAD ANONIMA</t>
  </si>
  <si>
    <t>112511937</t>
  </si>
  <si>
    <t>EL CASTOR, SOCIEDAD ANÓNIMA</t>
  </si>
  <si>
    <t>41057171</t>
  </si>
  <si>
    <t>MORALES ARIAS ELSA SUSANA</t>
  </si>
  <si>
    <t>84382716</t>
  </si>
  <si>
    <t>PARRILLA MOLINA ERICK SAMUEL</t>
  </si>
  <si>
    <t>2359683K</t>
  </si>
  <si>
    <t>MEJIA MONTEPEQUE DE RODRIGUEZ LOYDA RAQUEL</t>
  </si>
  <si>
    <t>84380217</t>
  </si>
  <si>
    <t>MARROQUIN DE LEON MADELINE GUISEL</t>
  </si>
  <si>
    <t>64448789</t>
  </si>
  <si>
    <t>ARCHILA VALLE ILEANA ANDREA</t>
  </si>
  <si>
    <t>24781142</t>
  </si>
  <si>
    <t>PONCE FUENTES NINETTE ALEJANDRA</t>
  </si>
  <si>
    <t>102321345</t>
  </si>
  <si>
    <t>GUERRA ARIZANDIETA KAREN ALEJANDRA</t>
  </si>
  <si>
    <t>75982366</t>
  </si>
  <si>
    <t>VANEGAS MORAZÁN KATHYA JUNIETH</t>
  </si>
  <si>
    <t>80131557</t>
  </si>
  <si>
    <t>ESPAÑA MONTES DE OCA GUILLERMO</t>
  </si>
  <si>
    <t>44449542</t>
  </si>
  <si>
    <t>PEREZ AMAYA DIANA LUCRECIA</t>
  </si>
  <si>
    <t>26532476</t>
  </si>
  <si>
    <t>UNISUPER, SOCIEDAD ANONIMA</t>
  </si>
  <si>
    <t>80917194</t>
  </si>
  <si>
    <t>INNOVACYCLE GUATEMALA, SOCIEDAD ANONIMA</t>
  </si>
  <si>
    <t>65855949</t>
  </si>
  <si>
    <t>HERRERA TEJAX FRANCISCO JAVIER</t>
  </si>
  <si>
    <t>37981161</t>
  </si>
  <si>
    <t>YUPE AQUIL DE JEREZ MIRNA JEANETH</t>
  </si>
  <si>
    <t>18415431</t>
  </si>
  <si>
    <t>PINEDA CONTRERAS LILIAN ARCELLY</t>
  </si>
  <si>
    <t>75440296</t>
  </si>
  <si>
    <t>SELVA BARRIOS BEATRIZ ESPERANZA</t>
  </si>
  <si>
    <t>37374648</t>
  </si>
  <si>
    <t>GONZALEZ ZEPEDA RUDY ORLANDO</t>
  </si>
  <si>
    <t>52469050</t>
  </si>
  <si>
    <t>REGISTRO NACIONAL DE LAS PERSONAS- RENAP-</t>
  </si>
  <si>
    <t>50713361</t>
  </si>
  <si>
    <t>CORONADO JEREZ CINDY BETZABELT</t>
  </si>
  <si>
    <t>5382076</t>
  </si>
  <si>
    <t>INTELAF  SOCIEDAD ANONIMA</t>
  </si>
  <si>
    <t>108348539</t>
  </si>
  <si>
    <t>AJCÁ TORRES LILY YULIANA FELIZA</t>
  </si>
  <si>
    <t>98461761</t>
  </si>
  <si>
    <t>CERRAJERIA PRAHL POITEVIN, SOCIEDAD ANONIMA</t>
  </si>
  <si>
    <t>100837697</t>
  </si>
  <si>
    <t>MAYORISTA DE TECNOLOGIA  SOCIEDAD ANONIMA</t>
  </si>
  <si>
    <t>30514290</t>
  </si>
  <si>
    <t>FERROMAX, SOCIEDAD ANONIMA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</si>
  <si>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</si>
  <si>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</si>
  <si>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</si>
  <si>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</si>
  <si>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</si>
  <si>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</si>
  <si>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</si>
  <si>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</si>
  <si>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</si>
  <si>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</si>
  <si>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</si>
  <si>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MARZO 2025.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</si>
  <si>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</si>
  <si>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</si>
  <si>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</si>
  <si>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</si>
  <si>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</si>
  <si>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</si>
  <si>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3D0B34D9 - 1775652819	</t>
  </si>
  <si>
    <t>SISTEMAS DE SANITIZACION Y FRAGANCIAS AVANZADOS, S.A.</t>
  </si>
  <si>
    <t>AROMATIZACION</t>
  </si>
  <si>
    <t>C0F08594 - 3282324850</t>
  </si>
  <si>
    <t>DISTRIBUIDORA JALAPEÑA, SOCIEDAD ANONIMA</t>
  </si>
  <si>
    <t>AGUA PURIFICADA</t>
  </si>
  <si>
    <t>70154127-3366144924</t>
  </si>
  <si>
    <t>CREDITO HIPOTECARIO NACIONAL DE GUATEMALA</t>
  </si>
  <si>
    <t>RENOVACION DE POLIZA</t>
  </si>
  <si>
    <t xml:space="preserve">B9D49FE9 - 2204713796	</t>
  </si>
  <si>
    <t xml:space="preserve">	BUSINESS CENTER COMPUTADORAS, SOCIEDAD ANONIMA</t>
  </si>
  <si>
    <t xml:space="preserve">6DF2DB6C - 2034649803	</t>
  </si>
  <si>
    <t>GÓMEZ,ARMIRA,,IVAN,</t>
  </si>
  <si>
    <t xml:space="preserve">6430A207 - 1057114967	</t>
  </si>
  <si>
    <t xml:space="preserve">METRICA SOCIEDAD ANONIMA	</t>
  </si>
  <si>
    <t xml:space="preserve">BF24BAF7 - 1029327901	</t>
  </si>
  <si>
    <t>VITATRAC SOCIEDAD ANONIMA</t>
  </si>
  <si>
    <t xml:space="preserve">76941D1E - 4159784424	</t>
  </si>
  <si>
    <t>MAYORISTA DE TECNOLOGIA, SOCIEDAD ANONIMA</t>
  </si>
  <si>
    <t xml:space="preserve">A1BBA1A9 - 2162511134	</t>
  </si>
  <si>
    <t>JORDAN,Y JORDAN,,NELSON,LICINIO</t>
  </si>
  <si>
    <t>8016356C-1294420345</t>
  </si>
  <si>
    <t>PAPELES COMERCIALES S.A.</t>
  </si>
  <si>
    <t xml:space="preserve">E3F5B912 - 2581545471	</t>
  </si>
  <si>
    <t>PÉREZ,LUX,,JUSTO,RUFINO</t>
  </si>
  <si>
    <t xml:space="preserve">B9C6578E - 2244497106	</t>
  </si>
  <si>
    <t xml:space="preserve">	LIBRERIA E IMPRENTA VIVIAN SOCIEDAD ANONIMA</t>
  </si>
  <si>
    <t xml:space="preserve">6DA87DCA - 90783998	</t>
  </si>
  <si>
    <t xml:space="preserve">C05438C0 - 1472545341	</t>
  </si>
  <si>
    <t xml:space="preserve">	INDUSTRIA DE PRODUCTOS Y SERVICIOS, SOCIEDAD ANONIMA</t>
  </si>
  <si>
    <t xml:space="preserve">F0011596 - 4114890796	</t>
  </si>
  <si>
    <t>BUSINESS CENTER COMPUTADORAS, SOCIEDAD ANONIMA</t>
  </si>
  <si>
    <t>4371E302 - 627067854</t>
  </si>
  <si>
    <t xml:space="preserve">	AF FUMIGACION GUATEMALA, SOCIEDAD ANONIMA</t>
  </si>
  <si>
    <t xml:space="preserve">71EA4B52 - 2862630275	</t>
  </si>
  <si>
    <t xml:space="preserve">CA48DA32 - 980566075	</t>
  </si>
  <si>
    <t>PROTECCION DE ARCHIVOS Y SERVICIOS SOCIEDAD ANONIMA</t>
  </si>
  <si>
    <t xml:space="preserve">09181CF9 - 906906212	</t>
  </si>
  <si>
    <t>803110K</t>
  </si>
  <si>
    <t>BARILLAS,SANTA CRUZ,,FERNANDO,JOSE</t>
  </si>
  <si>
    <t xml:space="preserve">6E00284D - 3321187749	</t>
  </si>
  <si>
    <t>PIRIL,GRANDE,,WILLIAM,MANOLO</t>
  </si>
  <si>
    <t xml:space="preserve">31AA5D6B - 3307424587	</t>
  </si>
  <si>
    <t>JUÁREZ,GONZÁLEZ,RIVERA,DORA,AMARILIS</t>
  </si>
  <si>
    <t>514887CC-131219468</t>
  </si>
  <si>
    <t>INMOBILIARIA
HONEY-BEE S.A.</t>
  </si>
  <si>
    <t>ARRENDAMIENTO DE INMUEBLE OFICINAS CENTRALES ZONA 9, GUATEMALA.</t>
  </si>
  <si>
    <t>74AA8AD6-1455706066</t>
  </si>
  <si>
    <t>DE LEÓN BARRIENTOS
ANA CECILIA</t>
  </si>
  <si>
    <t>ARRENDAMIENTO DE SEDE EN QUETZALTENANGO</t>
  </si>
  <si>
    <t>7F99E697 - 1839418297</t>
  </si>
  <si>
    <t>EMPRESA ELECTRICA DE
GUATEMALA S.A.</t>
  </si>
  <si>
    <t xml:space="preserve">SERVICIO DE ENERGIA ELECTRICA </t>
  </si>
  <si>
    <t>EAD85E2E - 3983364044</t>
  </si>
  <si>
    <t>3BCCEDFB - 1091716835</t>
  </si>
  <si>
    <t>66F4FB14 - 52120293</t>
  </si>
  <si>
    <t>C758B959 - 2620738997</t>
  </si>
  <si>
    <t>1110E2EE - 1540114429</t>
  </si>
  <si>
    <t>632E2F86 - 3910812995</t>
  </si>
  <si>
    <t>1216316E - 2932559069</t>
  </si>
  <si>
    <t>079AC72D - 1817071263</t>
  </si>
  <si>
    <t xml:space="preserve">A23AA8D8 - 1337607418	</t>
  </si>
  <si>
    <t>TELECOMUNICACIONES DE GUATEMALA S.A.</t>
  </si>
  <si>
    <t>SERVICIO DE TELEFONIA CELULAR</t>
  </si>
  <si>
    <t xml:space="preserve">1B431544 - 3530507029	</t>
  </si>
  <si>
    <t xml:space="preserve">9589C164 - 3845079920	</t>
  </si>
  <si>
    <t xml:space="preserve">0A43BB05 - 1409631571	</t>
  </si>
  <si>
    <t>REDES HIBRIDAS, SOCIEDAD ANONIMA</t>
  </si>
  <si>
    <t>SERVICIO DE ENLACE DE INTERNET SEDE CENTRAL</t>
  </si>
  <si>
    <t xml:space="preserve">858B48BE - 3047639362	</t>
  </si>
  <si>
    <t>DELIVERY EXPRESS, SOCIEDAD ANONIMA</t>
  </si>
  <si>
    <t>SERVICIO DE CORRESPONDENCIA</t>
  </si>
  <si>
    <t xml:space="preserve">05BABBC2 - 379077721	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</si>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</sst>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12" fillId="0" borderId="0" xfId="1" applyNumberFormat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165" fontId="0" fillId="0" borderId="0" xfId="2" applyNumberFormat="1" applyFont="1" applyFill="1" applyAlignment="1">
      <alignment wrapText="1"/>
    </xf>
  </cellXfs>
  <cellStyles count="3">
    <cellStyle name="Millares 2" xfId="2" xr:uid="{974D787B-CF79-4EB8-B5E9-9413E5AFD544}"/>
    <cellStyle name="Normal" xfId="0" builtinId="0"/>
    <cellStyle name="Normal 2" xfId="1" xr:uid="{25E007BB-94E3-44B1-ADCE-1A334B4B968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DE294271-B34F-40EA-9C5C-85699D96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6325-53C7-4439-9A24-CD9C9B942874}">
  <dimension ref="A1:H48"/>
  <sheetViews>
    <sheetView zoomScale="115" zoomScaleNormal="115" workbookViewId="0">
      <selection activeCell="F46" sqref="F46"/>
    </sheetView>
  </sheetViews>
  <sheetFormatPr baseColWidth="10" defaultRowHeight="15" x14ac:dyDescent="0.25"/>
  <cols>
    <col min="1" max="1" width="3.42578125" style="40" bestFit="1" customWidth="1"/>
    <col min="2" max="2" width="11.7109375" style="53" customWidth="1"/>
    <col min="3" max="3" width="11.7109375" style="54" customWidth="1"/>
    <col min="4" max="4" width="10.140625" style="54" customWidth="1"/>
    <col min="5" max="5" width="18.7109375" style="55" customWidth="1"/>
    <col min="6" max="6" width="26.85546875" style="54" customWidth="1"/>
    <col min="7" max="7" width="13.7109375" style="56" customWidth="1"/>
    <col min="8" max="8" width="11.42578125" style="39"/>
    <col min="9" max="16384" width="11.42578125" style="40"/>
  </cols>
  <sheetData>
    <row r="1" spans="1:8" s="28" customFormat="1" ht="17.25" x14ac:dyDescent="0.3">
      <c r="A1" s="26" t="s">
        <v>164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165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166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1"/>
      <c r="H4" s="27"/>
    </row>
    <row r="5" spans="1:8" s="34" customFormat="1" ht="13.5" x14ac:dyDescent="0.25">
      <c r="A5" s="32" t="s">
        <v>167</v>
      </c>
      <c r="B5" s="32"/>
      <c r="C5" s="32"/>
      <c r="D5" s="32"/>
      <c r="E5" s="32"/>
      <c r="F5" s="32"/>
      <c r="G5" s="32"/>
      <c r="H5" s="33"/>
    </row>
    <row r="6" spans="1:8" s="34" customFormat="1" ht="13.5" x14ac:dyDescent="0.25">
      <c r="A6" s="32" t="s">
        <v>168</v>
      </c>
      <c r="B6" s="32"/>
      <c r="C6" s="32"/>
      <c r="D6" s="32"/>
      <c r="E6" s="32"/>
      <c r="F6" s="32"/>
      <c r="G6" s="32"/>
      <c r="H6" s="33"/>
    </row>
    <row r="7" spans="1:8" s="34" customFormat="1" ht="13.5" x14ac:dyDescent="0.25">
      <c r="A7" s="35" t="s">
        <v>169</v>
      </c>
      <c r="B7" s="35"/>
      <c r="C7" s="35"/>
      <c r="D7" s="35"/>
      <c r="E7" s="35"/>
      <c r="F7" s="35"/>
      <c r="G7" s="35"/>
      <c r="H7" s="33"/>
    </row>
    <row r="8" spans="1:8" s="34" customFormat="1" ht="14.25" thickBot="1" x14ac:dyDescent="0.3">
      <c r="A8" s="35" t="s">
        <v>170</v>
      </c>
      <c r="B8" s="35"/>
      <c r="C8" s="35"/>
      <c r="D8" s="35"/>
      <c r="E8" s="35"/>
      <c r="F8" s="35"/>
      <c r="G8" s="35"/>
      <c r="H8" s="33"/>
    </row>
    <row r="9" spans="1:8" ht="45.75" thickBot="1" x14ac:dyDescent="0.3">
      <c r="A9" s="36" t="s">
        <v>171</v>
      </c>
      <c r="B9" s="37" t="s">
        <v>172</v>
      </c>
      <c r="C9" s="37" t="s">
        <v>173</v>
      </c>
      <c r="D9" s="37" t="s">
        <v>12</v>
      </c>
      <c r="E9" s="37" t="s">
        <v>174</v>
      </c>
      <c r="F9" s="37" t="s">
        <v>175</v>
      </c>
      <c r="G9" s="38" t="s">
        <v>176</v>
      </c>
    </row>
    <row r="10" spans="1:8" ht="54" x14ac:dyDescent="0.25">
      <c r="A10" s="41">
        <v>1</v>
      </c>
      <c r="B10" s="42" t="s">
        <v>177</v>
      </c>
      <c r="C10" s="43">
        <v>45722</v>
      </c>
      <c r="D10" s="44">
        <v>96683503</v>
      </c>
      <c r="E10" s="42" t="s">
        <v>178</v>
      </c>
      <c r="F10" s="42" t="s">
        <v>179</v>
      </c>
      <c r="G10" s="45">
        <v>1850</v>
      </c>
    </row>
    <row r="11" spans="1:8" ht="40.5" x14ac:dyDescent="0.25">
      <c r="A11" s="41">
        <v>2</v>
      </c>
      <c r="B11" s="42" t="s">
        <v>180</v>
      </c>
      <c r="C11" s="43">
        <v>45742</v>
      </c>
      <c r="D11" s="44">
        <v>3306224</v>
      </c>
      <c r="E11" s="42" t="s">
        <v>181</v>
      </c>
      <c r="F11" s="42" t="s">
        <v>182</v>
      </c>
      <c r="G11" s="45">
        <v>2025</v>
      </c>
    </row>
    <row r="12" spans="1:8" ht="54" x14ac:dyDescent="0.25">
      <c r="A12" s="41">
        <v>3</v>
      </c>
      <c r="B12" s="42" t="s">
        <v>183</v>
      </c>
      <c r="C12" s="43">
        <v>45719</v>
      </c>
      <c r="D12" s="44">
        <v>330388</v>
      </c>
      <c r="E12" s="42" t="s">
        <v>184</v>
      </c>
      <c r="F12" s="42" t="s">
        <v>185</v>
      </c>
      <c r="G12" s="45">
        <v>75367.83</v>
      </c>
    </row>
    <row r="13" spans="1:8" ht="40.5" x14ac:dyDescent="0.25">
      <c r="A13" s="41">
        <v>4</v>
      </c>
      <c r="B13" s="42" t="s">
        <v>186</v>
      </c>
      <c r="C13" s="43">
        <v>45721</v>
      </c>
      <c r="D13" s="44">
        <v>101444567</v>
      </c>
      <c r="E13" s="42" t="s">
        <v>187</v>
      </c>
      <c r="F13" s="42" t="str">
        <f>UPPER("Tonner para impresora")</f>
        <v>TONNER PARA IMPRESORA</v>
      </c>
      <c r="G13" s="45">
        <v>4270</v>
      </c>
    </row>
    <row r="14" spans="1:8" ht="40.5" x14ac:dyDescent="0.25">
      <c r="A14" s="41">
        <v>5</v>
      </c>
      <c r="B14" s="42" t="s">
        <v>188</v>
      </c>
      <c r="C14" s="43">
        <v>45726</v>
      </c>
      <c r="D14" s="44">
        <v>31502555</v>
      </c>
      <c r="E14" s="42" t="s">
        <v>189</v>
      </c>
      <c r="F14" s="42" t="str">
        <f>UPPER("Servicio de mantenimiento vehículo")</f>
        <v>SERVICIO DE MANTENIMIENTO VEHÍCULO</v>
      </c>
      <c r="G14" s="45">
        <v>810</v>
      </c>
    </row>
    <row r="15" spans="1:8" ht="40.5" x14ac:dyDescent="0.25">
      <c r="A15" s="41">
        <v>6</v>
      </c>
      <c r="B15" s="42" t="s">
        <v>190</v>
      </c>
      <c r="C15" s="43">
        <v>45780</v>
      </c>
      <c r="D15" s="44">
        <v>6328288</v>
      </c>
      <c r="E15" s="42" t="s">
        <v>191</v>
      </c>
      <c r="F15" s="42" t="str">
        <f>UPPER("23 Licencias de suite ofimatica Microsoft 365")</f>
        <v>23 LICENCIAS DE SUITE OFIMATICA MICROSOFT 365</v>
      </c>
      <c r="G15" s="45">
        <v>5451</v>
      </c>
    </row>
    <row r="16" spans="1:8" ht="40.5" x14ac:dyDescent="0.25">
      <c r="A16" s="41">
        <v>7</v>
      </c>
      <c r="B16" s="42" t="s">
        <v>192</v>
      </c>
      <c r="C16" s="43">
        <v>45735</v>
      </c>
      <c r="D16" s="44">
        <v>1045121</v>
      </c>
      <c r="E16" s="42" t="s">
        <v>193</v>
      </c>
      <c r="F16" s="42" t="str">
        <f>UPPER("Llantas para el vehiculo tipo Pick Up")</f>
        <v>LLANTAS PARA EL VEHICULO TIPO PICK UP</v>
      </c>
      <c r="G16" s="45">
        <v>5100</v>
      </c>
    </row>
    <row r="17" spans="1:7" ht="40.5" x14ac:dyDescent="0.25">
      <c r="A17" s="41">
        <v>8</v>
      </c>
      <c r="B17" s="42" t="s">
        <v>194</v>
      </c>
      <c r="C17" s="43">
        <v>45730</v>
      </c>
      <c r="D17" s="44">
        <v>100837697</v>
      </c>
      <c r="E17" s="42" t="s">
        <v>195</v>
      </c>
      <c r="F17" s="42" t="str">
        <f>UPPER("Unidad de poder ininterrumpido (UPS)")</f>
        <v>UNIDAD DE PODER ININTERRUMPIDO (UPS)</v>
      </c>
      <c r="G17" s="45">
        <v>450</v>
      </c>
    </row>
    <row r="18" spans="1:7" ht="40.5" x14ac:dyDescent="0.25">
      <c r="A18" s="41">
        <v>9</v>
      </c>
      <c r="B18" s="42" t="s">
        <v>196</v>
      </c>
      <c r="C18" s="43">
        <v>45726</v>
      </c>
      <c r="D18" s="44">
        <v>12482803</v>
      </c>
      <c r="E18" s="42" t="s">
        <v>197</v>
      </c>
      <c r="F18" s="42" t="str">
        <f>UPPER("Café molido")</f>
        <v>CAFÉ MOLIDO</v>
      </c>
      <c r="G18" s="45">
        <v>1650</v>
      </c>
    </row>
    <row r="19" spans="1:7" ht="27" x14ac:dyDescent="0.25">
      <c r="A19" s="41">
        <v>10</v>
      </c>
      <c r="B19" s="42" t="s">
        <v>198</v>
      </c>
      <c r="C19" s="43">
        <v>45733</v>
      </c>
      <c r="D19" s="44">
        <v>12772801</v>
      </c>
      <c r="E19" s="42" t="s">
        <v>199</v>
      </c>
      <c r="F19" s="42" t="str">
        <f>UPPER("Papel higienico y papel toalla")</f>
        <v>PAPEL HIGIENICO Y PAPEL TOALLA</v>
      </c>
      <c r="G19" s="45">
        <v>4281</v>
      </c>
    </row>
    <row r="20" spans="1:7" ht="40.5" x14ac:dyDescent="0.25">
      <c r="A20" s="41">
        <v>11</v>
      </c>
      <c r="B20" s="42" t="s">
        <v>200</v>
      </c>
      <c r="C20" s="43">
        <v>45736</v>
      </c>
      <c r="D20" s="44">
        <v>25631918</v>
      </c>
      <c r="E20" s="42" t="s">
        <v>201</v>
      </c>
      <c r="F20" s="42" t="str">
        <f>UPPER("articulos de cocina")</f>
        <v>ARTICULOS DE COCINA</v>
      </c>
      <c r="G20" s="45">
        <v>7343.84</v>
      </c>
    </row>
    <row r="21" spans="1:7" ht="40.5" x14ac:dyDescent="0.25">
      <c r="A21" s="41">
        <v>12</v>
      </c>
      <c r="B21" s="42" t="s">
        <v>202</v>
      </c>
      <c r="C21" s="43">
        <v>45735</v>
      </c>
      <c r="D21" s="44">
        <v>4851498</v>
      </c>
      <c r="E21" s="42" t="s">
        <v>203</v>
      </c>
      <c r="F21" s="42" t="str">
        <f>UPPER("articulos de oficina")</f>
        <v>ARTICULOS DE OFICINA</v>
      </c>
      <c r="G21" s="45">
        <v>8971.4500000000007</v>
      </c>
    </row>
    <row r="22" spans="1:7" ht="40.5" x14ac:dyDescent="0.25">
      <c r="A22" s="41">
        <v>13</v>
      </c>
      <c r="B22" s="42" t="s">
        <v>204</v>
      </c>
      <c r="C22" s="43">
        <v>45730</v>
      </c>
      <c r="D22" s="44">
        <v>100837697</v>
      </c>
      <c r="E22" s="42" t="s">
        <v>195</v>
      </c>
      <c r="F22" s="42" t="str">
        <f>UPPER("Tintas y toners")</f>
        <v>TINTAS Y TONERS</v>
      </c>
      <c r="G22" s="45">
        <v>5500</v>
      </c>
    </row>
    <row r="23" spans="1:7" ht="54" x14ac:dyDescent="0.25">
      <c r="A23" s="41">
        <v>14</v>
      </c>
      <c r="B23" s="42" t="s">
        <v>205</v>
      </c>
      <c r="C23" s="43">
        <v>45722</v>
      </c>
      <c r="D23" s="44">
        <v>96787112</v>
      </c>
      <c r="E23" s="42" t="s">
        <v>206</v>
      </c>
      <c r="F23" s="42" t="str">
        <f>UPPER("Papel bond tamaño carta y oficio")</f>
        <v>PAPEL BOND TAMAÑO CARTA Y OFICIO</v>
      </c>
      <c r="G23" s="45">
        <v>8007</v>
      </c>
    </row>
    <row r="24" spans="1:7" ht="40.5" x14ac:dyDescent="0.25">
      <c r="A24" s="41">
        <v>15</v>
      </c>
      <c r="B24" s="42" t="s">
        <v>207</v>
      </c>
      <c r="C24" s="43">
        <v>45734</v>
      </c>
      <c r="D24" s="44">
        <v>101444567</v>
      </c>
      <c r="E24" s="42" t="s">
        <v>208</v>
      </c>
      <c r="F24" s="42" t="str">
        <f>UPPER("Pantalla para computadora portatil")</f>
        <v>PANTALLA PARA COMPUTADORA PORTATIL</v>
      </c>
      <c r="G24" s="45">
        <v>1450</v>
      </c>
    </row>
    <row r="25" spans="1:7" ht="40.5" x14ac:dyDescent="0.25">
      <c r="A25" s="41">
        <v>16</v>
      </c>
      <c r="B25" s="42" t="s">
        <v>209</v>
      </c>
      <c r="C25" s="43">
        <v>45719</v>
      </c>
      <c r="D25" s="44">
        <v>70468184</v>
      </c>
      <c r="E25" s="42" t="s">
        <v>210</v>
      </c>
      <c r="F25" s="42" t="str">
        <f>UPPER("Servicio de fumigación general interna y externa")</f>
        <v>SERVICIO DE FUMIGACIÓN GENERAL INTERNA Y EXTERNA</v>
      </c>
      <c r="G25" s="45">
        <v>2300</v>
      </c>
    </row>
    <row r="26" spans="1:7" ht="40.5" x14ac:dyDescent="0.25">
      <c r="A26" s="41">
        <v>17</v>
      </c>
      <c r="B26" s="42" t="s">
        <v>211</v>
      </c>
      <c r="C26" s="43">
        <v>45726</v>
      </c>
      <c r="D26" s="44">
        <v>70468184</v>
      </c>
      <c r="E26" s="42" t="s">
        <v>210</v>
      </c>
      <c r="F26" s="42" t="str">
        <f>UPPER("Servicio de fumigación general interna y externa")</f>
        <v>SERVICIO DE FUMIGACIÓN GENERAL INTERNA Y EXTERNA</v>
      </c>
      <c r="G26" s="45">
        <v>2300</v>
      </c>
    </row>
    <row r="27" spans="1:7" ht="54" x14ac:dyDescent="0.25">
      <c r="A27" s="41">
        <v>18</v>
      </c>
      <c r="B27" s="42" t="s">
        <v>212</v>
      </c>
      <c r="C27" s="43">
        <v>45733</v>
      </c>
      <c r="D27" s="44">
        <v>73169269</v>
      </c>
      <c r="E27" s="42" t="s">
        <v>213</v>
      </c>
      <c r="F27" s="42" t="str">
        <f>UPPER("Cajas de carton")</f>
        <v>CAJAS DE CARTON</v>
      </c>
      <c r="G27" s="45">
        <v>2500</v>
      </c>
    </row>
    <row r="28" spans="1:7" ht="40.5" x14ac:dyDescent="0.25">
      <c r="A28" s="41">
        <v>19</v>
      </c>
      <c r="B28" s="42" t="s">
        <v>214</v>
      </c>
      <c r="C28" s="43">
        <v>45733</v>
      </c>
      <c r="D28" s="44" t="s">
        <v>215</v>
      </c>
      <c r="E28" s="42" t="s">
        <v>216</v>
      </c>
      <c r="F28" s="42" t="str">
        <f>UPPER("Refacciones para Taller Informativo ")</f>
        <v xml:space="preserve">REFACCIONES PARA TALLER INFORMATIVO </v>
      </c>
      <c r="G28" s="45">
        <v>2700</v>
      </c>
    </row>
    <row r="29" spans="1:7" ht="40.5" x14ac:dyDescent="0.25">
      <c r="A29" s="41">
        <v>20</v>
      </c>
      <c r="B29" s="42" t="s">
        <v>217</v>
      </c>
      <c r="C29" s="43">
        <v>45737</v>
      </c>
      <c r="D29" s="44">
        <v>16036425</v>
      </c>
      <c r="E29" s="42" t="s">
        <v>218</v>
      </c>
      <c r="F29" s="42" t="str">
        <f>UPPER("Servicio de reparación y mantenimiento de la instalacion electrica")</f>
        <v>SERVICIO DE REPARACIÓN Y MANTENIMIENTO DE LA INSTALACION ELECTRICA</v>
      </c>
      <c r="G29" s="45">
        <v>5500</v>
      </c>
    </row>
    <row r="30" spans="1:7" ht="40.5" x14ac:dyDescent="0.25">
      <c r="A30" s="41">
        <v>21</v>
      </c>
      <c r="B30" s="42" t="s">
        <v>219</v>
      </c>
      <c r="C30" s="43">
        <v>45727</v>
      </c>
      <c r="D30" s="44">
        <v>45040192</v>
      </c>
      <c r="E30" s="42" t="s">
        <v>220</v>
      </c>
      <c r="F30" s="42" t="str">
        <f>UPPER("licencia de herramienta de videoconferencias version Pro")</f>
        <v>LICENCIA DE HERRAMIENTA DE VIDEOCONFERENCIAS VERSION PRO</v>
      </c>
      <c r="G30" s="45">
        <v>8700</v>
      </c>
    </row>
    <row r="31" spans="1:7" ht="40.5" x14ac:dyDescent="0.25">
      <c r="A31" s="41">
        <v>22</v>
      </c>
      <c r="B31" s="42" t="s">
        <v>221</v>
      </c>
      <c r="C31" s="43">
        <v>45726</v>
      </c>
      <c r="D31" s="44">
        <v>34964479</v>
      </c>
      <c r="E31" s="46" t="s">
        <v>222</v>
      </c>
      <c r="F31" s="46" t="s">
        <v>223</v>
      </c>
      <c r="G31" s="45">
        <v>81517.23</v>
      </c>
    </row>
    <row r="32" spans="1:7" ht="27" x14ac:dyDescent="0.25">
      <c r="A32" s="41">
        <v>23</v>
      </c>
      <c r="B32" s="42" t="s">
        <v>224</v>
      </c>
      <c r="C32" s="43">
        <v>45737</v>
      </c>
      <c r="D32" s="44">
        <v>24001120</v>
      </c>
      <c r="E32" s="46" t="s">
        <v>225</v>
      </c>
      <c r="F32" s="46" t="s">
        <v>226</v>
      </c>
      <c r="G32" s="45">
        <v>5000</v>
      </c>
    </row>
    <row r="33" spans="1:7" ht="40.5" x14ac:dyDescent="0.25">
      <c r="A33" s="41">
        <v>24</v>
      </c>
      <c r="B33" s="42" t="s">
        <v>227</v>
      </c>
      <c r="C33" s="43">
        <v>45723</v>
      </c>
      <c r="D33" s="44">
        <v>326445</v>
      </c>
      <c r="E33" s="46" t="s">
        <v>228</v>
      </c>
      <c r="F33" s="46" t="s">
        <v>229</v>
      </c>
      <c r="G33" s="45">
        <v>1232.1500000000001</v>
      </c>
    </row>
    <row r="34" spans="1:7" ht="40.5" x14ac:dyDescent="0.25">
      <c r="A34" s="41">
        <v>25</v>
      </c>
      <c r="B34" s="42" t="s">
        <v>230</v>
      </c>
      <c r="C34" s="43">
        <v>45723</v>
      </c>
      <c r="D34" s="44">
        <v>326445</v>
      </c>
      <c r="E34" s="46" t="s">
        <v>228</v>
      </c>
      <c r="F34" s="46" t="s">
        <v>229</v>
      </c>
      <c r="G34" s="45">
        <v>873.48</v>
      </c>
    </row>
    <row r="35" spans="1:7" ht="40.5" x14ac:dyDescent="0.25">
      <c r="A35" s="41">
        <v>26</v>
      </c>
      <c r="B35" s="42" t="s">
        <v>231</v>
      </c>
      <c r="C35" s="43">
        <v>45723</v>
      </c>
      <c r="D35" s="44">
        <v>326445</v>
      </c>
      <c r="E35" s="46" t="s">
        <v>228</v>
      </c>
      <c r="F35" s="46" t="s">
        <v>229</v>
      </c>
      <c r="G35" s="45">
        <v>1176.67</v>
      </c>
    </row>
    <row r="36" spans="1:7" ht="40.5" x14ac:dyDescent="0.25">
      <c r="A36" s="41">
        <v>27</v>
      </c>
      <c r="B36" s="42" t="s">
        <v>232</v>
      </c>
      <c r="C36" s="43">
        <v>45723</v>
      </c>
      <c r="D36" s="44">
        <v>326445</v>
      </c>
      <c r="E36" s="46" t="s">
        <v>228</v>
      </c>
      <c r="F36" s="46" t="s">
        <v>229</v>
      </c>
      <c r="G36" s="45">
        <v>105.83</v>
      </c>
    </row>
    <row r="37" spans="1:7" ht="40.5" x14ac:dyDescent="0.25">
      <c r="A37" s="41">
        <v>28</v>
      </c>
      <c r="B37" s="42" t="s">
        <v>233</v>
      </c>
      <c r="C37" s="43">
        <v>45723</v>
      </c>
      <c r="D37" s="44">
        <v>326445</v>
      </c>
      <c r="E37" s="46" t="s">
        <v>228</v>
      </c>
      <c r="F37" s="46" t="s">
        <v>229</v>
      </c>
      <c r="G37" s="45">
        <v>121.45</v>
      </c>
    </row>
    <row r="38" spans="1:7" ht="40.5" x14ac:dyDescent="0.25">
      <c r="A38" s="41">
        <v>29</v>
      </c>
      <c r="B38" s="42" t="s">
        <v>234</v>
      </c>
      <c r="C38" s="43">
        <v>45723</v>
      </c>
      <c r="D38" s="44">
        <v>326445</v>
      </c>
      <c r="E38" s="46" t="s">
        <v>228</v>
      </c>
      <c r="F38" s="46" t="s">
        <v>229</v>
      </c>
      <c r="G38" s="45">
        <v>1313.48</v>
      </c>
    </row>
    <row r="39" spans="1:7" ht="40.5" x14ac:dyDescent="0.25">
      <c r="A39" s="41">
        <v>30</v>
      </c>
      <c r="B39" s="42" t="s">
        <v>235</v>
      </c>
      <c r="C39" s="43">
        <v>45723</v>
      </c>
      <c r="D39" s="44">
        <v>326445</v>
      </c>
      <c r="E39" s="46" t="s">
        <v>228</v>
      </c>
      <c r="F39" s="46" t="s">
        <v>229</v>
      </c>
      <c r="G39" s="45">
        <v>725.58</v>
      </c>
    </row>
    <row r="40" spans="1:7" ht="40.5" x14ac:dyDescent="0.25">
      <c r="A40" s="41">
        <v>31</v>
      </c>
      <c r="B40" s="42" t="s">
        <v>236</v>
      </c>
      <c r="C40" s="43">
        <v>45723</v>
      </c>
      <c r="D40" s="44">
        <v>326445</v>
      </c>
      <c r="E40" s="46" t="s">
        <v>228</v>
      </c>
      <c r="F40" s="46" t="s">
        <v>229</v>
      </c>
      <c r="G40" s="45">
        <v>335.01</v>
      </c>
    </row>
    <row r="41" spans="1:7" ht="40.5" x14ac:dyDescent="0.25">
      <c r="A41" s="41">
        <v>32</v>
      </c>
      <c r="B41" s="42" t="s">
        <v>237</v>
      </c>
      <c r="C41" s="43">
        <v>45723</v>
      </c>
      <c r="D41" s="44">
        <v>326445</v>
      </c>
      <c r="E41" s="46" t="s">
        <v>228</v>
      </c>
      <c r="F41" s="46" t="s">
        <v>229</v>
      </c>
      <c r="G41" s="45">
        <v>910.46</v>
      </c>
    </row>
    <row r="42" spans="1:7" ht="40.5" x14ac:dyDescent="0.25">
      <c r="A42" s="41">
        <v>33</v>
      </c>
      <c r="B42" s="42" t="s">
        <v>238</v>
      </c>
      <c r="C42" s="43">
        <v>45740</v>
      </c>
      <c r="D42" s="44">
        <v>9929290</v>
      </c>
      <c r="E42" s="47" t="s">
        <v>239</v>
      </c>
      <c r="F42" s="47" t="s">
        <v>240</v>
      </c>
      <c r="G42" s="45">
        <v>638.4</v>
      </c>
    </row>
    <row r="43" spans="1:7" ht="40.5" x14ac:dyDescent="0.25">
      <c r="A43" s="41">
        <v>34</v>
      </c>
      <c r="B43" s="42" t="s">
        <v>241</v>
      </c>
      <c r="C43" s="43">
        <v>45740</v>
      </c>
      <c r="D43" s="44">
        <v>9929290</v>
      </c>
      <c r="E43" s="47" t="s">
        <v>239</v>
      </c>
      <c r="F43" s="47" t="s">
        <v>240</v>
      </c>
      <c r="G43" s="48">
        <v>1374.97</v>
      </c>
    </row>
    <row r="44" spans="1:7" ht="40.5" x14ac:dyDescent="0.25">
      <c r="A44" s="41">
        <v>35</v>
      </c>
      <c r="B44" s="42" t="s">
        <v>242</v>
      </c>
      <c r="C44" s="43">
        <v>45719</v>
      </c>
      <c r="D44" s="44">
        <v>9929290</v>
      </c>
      <c r="E44" s="47" t="s">
        <v>239</v>
      </c>
      <c r="F44" s="47" t="s">
        <v>240</v>
      </c>
      <c r="G44" s="48">
        <v>2103.3000000000002</v>
      </c>
    </row>
    <row r="45" spans="1:7" ht="40.5" x14ac:dyDescent="0.25">
      <c r="A45" s="41">
        <v>36</v>
      </c>
      <c r="B45" s="42" t="s">
        <v>243</v>
      </c>
      <c r="C45" s="43">
        <v>45719</v>
      </c>
      <c r="D45" s="44">
        <v>77213408</v>
      </c>
      <c r="E45" s="47" t="s">
        <v>244</v>
      </c>
      <c r="F45" s="47" t="s">
        <v>245</v>
      </c>
      <c r="G45" s="48">
        <v>2033.33</v>
      </c>
    </row>
    <row r="46" spans="1:7" ht="40.5" x14ac:dyDescent="0.25">
      <c r="A46" s="41">
        <v>37</v>
      </c>
      <c r="B46" s="42" t="s">
        <v>246</v>
      </c>
      <c r="C46" s="43">
        <v>45719</v>
      </c>
      <c r="D46" s="44">
        <v>86534599</v>
      </c>
      <c r="E46" s="47" t="s">
        <v>247</v>
      </c>
      <c r="F46" s="47" t="s">
        <v>248</v>
      </c>
      <c r="G46" s="48">
        <v>150</v>
      </c>
    </row>
    <row r="47" spans="1:7" ht="41.25" thickBot="1" x14ac:dyDescent="0.3">
      <c r="A47" s="41">
        <v>38</v>
      </c>
      <c r="B47" s="42" t="s">
        <v>249</v>
      </c>
      <c r="C47" s="43">
        <v>45736</v>
      </c>
      <c r="D47" s="44">
        <v>9929290</v>
      </c>
      <c r="E47" s="47" t="s">
        <v>239</v>
      </c>
      <c r="F47" s="47" t="s">
        <v>250</v>
      </c>
      <c r="G47" s="48">
        <v>514</v>
      </c>
    </row>
    <row r="48" spans="1:7" ht="15.75" thickBot="1" x14ac:dyDescent="0.3">
      <c r="A48" s="49"/>
      <c r="B48" s="50"/>
      <c r="C48" s="50"/>
      <c r="D48" s="50"/>
      <c r="E48" s="50"/>
      <c r="F48" s="51"/>
      <c r="G48" s="52">
        <f>SUM(G10:G47)</f>
        <v>256652.45999999996</v>
      </c>
    </row>
  </sheetData>
  <mergeCells count="9">
    <mergeCell ref="A7:G7"/>
    <mergeCell ref="A8:G8"/>
    <mergeCell ref="A48:F48"/>
    <mergeCell ref="A1:G1"/>
    <mergeCell ref="A2:G2"/>
    <mergeCell ref="A3:G3"/>
    <mergeCell ref="A4:D4"/>
    <mergeCell ref="A5:G5"/>
    <mergeCell ref="A6:G6"/>
  </mergeCells>
  <conditionalFormatting sqref="B1:B1048576">
    <cfRule type="duplicateValues" dxfId="2" priority="1"/>
    <cfRule type="duplicateValues" dxfId="1" priority="2"/>
  </conditionalFormatting>
  <conditionalFormatting sqref="F10:F30">
    <cfRule type="containsText" dxfId="0" priority="3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87FB-00E3-4682-81ED-9AB91DF4A349}">
  <sheetPr>
    <outlinePr summaryBelow="0"/>
    <pageSetUpPr autoPageBreaks="0"/>
  </sheetPr>
  <dimension ref="B1:AL105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45749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0.56803240740740746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x14ac:dyDescent="0.2">
      <c r="B22" s="12" t="s">
        <v>17</v>
      </c>
      <c r="C22" s="12"/>
      <c r="D22" s="12"/>
      <c r="E22" s="12"/>
      <c r="G22" s="16" t="s">
        <v>18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U22" s="14">
        <v>2</v>
      </c>
      <c r="V22" s="14"/>
      <c r="W22" s="14"/>
      <c r="X22" s="14"/>
      <c r="Y22" s="14"/>
      <c r="Z22" s="14"/>
      <c r="AB22" s="15">
        <v>11276.1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x14ac:dyDescent="0.2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37" ht="13.5" customHeight="1" x14ac:dyDescent="0.2">
      <c r="B24" s="12" t="s">
        <v>19</v>
      </c>
      <c r="C24" s="12"/>
      <c r="D24" s="12"/>
      <c r="E24" s="12"/>
      <c r="G24" s="13" t="s">
        <v>20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1</v>
      </c>
      <c r="V24" s="14"/>
      <c r="W24" s="14"/>
      <c r="X24" s="14"/>
      <c r="Y24" s="14"/>
      <c r="Z24" s="14"/>
      <c r="AB24" s="15">
        <v>9000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21</v>
      </c>
      <c r="C25" s="12"/>
      <c r="D25" s="12"/>
      <c r="E25" s="12"/>
      <c r="G25" s="13" t="s">
        <v>22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2</v>
      </c>
      <c r="V25" s="14"/>
      <c r="W25" s="14"/>
      <c r="X25" s="14"/>
      <c r="Y25" s="14"/>
      <c r="Z25" s="14"/>
      <c r="AB25" s="15">
        <v>4340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23</v>
      </c>
      <c r="C26" s="12"/>
      <c r="D26" s="12"/>
      <c r="E26" s="12"/>
      <c r="G26" s="13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8</v>
      </c>
      <c r="V26" s="14"/>
      <c r="W26" s="14"/>
      <c r="X26" s="14"/>
      <c r="Y26" s="14"/>
      <c r="Z26" s="14"/>
      <c r="AB26" s="15">
        <v>2953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25</v>
      </c>
      <c r="C27" s="12"/>
      <c r="D27" s="12"/>
      <c r="E27" s="12"/>
      <c r="G27" s="13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13</v>
      </c>
      <c r="V27" s="14"/>
      <c r="W27" s="14"/>
      <c r="X27" s="14"/>
      <c r="Y27" s="14"/>
      <c r="Z27" s="14"/>
      <c r="AB27" s="15">
        <v>2773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x14ac:dyDescent="0.2">
      <c r="B28" s="12" t="s">
        <v>27</v>
      </c>
      <c r="C28" s="12"/>
      <c r="D28" s="12"/>
      <c r="E28" s="12"/>
      <c r="G28" s="16" t="s">
        <v>28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U28" s="14">
        <v>1</v>
      </c>
      <c r="V28" s="14"/>
      <c r="W28" s="14"/>
      <c r="X28" s="14"/>
      <c r="Y28" s="14"/>
      <c r="Z28" s="14"/>
      <c r="AB28" s="15">
        <v>2500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x14ac:dyDescent="0.2"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37" ht="13.5" customHeight="1" x14ac:dyDescent="0.2">
      <c r="B30" s="12" t="s">
        <v>29</v>
      </c>
      <c r="C30" s="12"/>
      <c r="D30" s="12"/>
      <c r="E30" s="12"/>
      <c r="G30" s="13" t="s">
        <v>30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1</v>
      </c>
      <c r="V30" s="14"/>
      <c r="W30" s="14"/>
      <c r="X30" s="14"/>
      <c r="Y30" s="14"/>
      <c r="Z30" s="14"/>
      <c r="AB30" s="15">
        <v>2398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31</v>
      </c>
      <c r="C31" s="12"/>
      <c r="D31" s="12"/>
      <c r="E31" s="12"/>
      <c r="G31" s="13" t="s">
        <v>32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1</v>
      </c>
      <c r="V31" s="14"/>
      <c r="W31" s="14"/>
      <c r="X31" s="14"/>
      <c r="Y31" s="14"/>
      <c r="Z31" s="14"/>
      <c r="AB31" s="15">
        <v>2324.6999999999998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33</v>
      </c>
      <c r="C32" s="12"/>
      <c r="D32" s="12"/>
      <c r="E32" s="12"/>
      <c r="G32" s="13" t="s">
        <v>34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7</v>
      </c>
      <c r="V32" s="14"/>
      <c r="W32" s="14"/>
      <c r="X32" s="14"/>
      <c r="Y32" s="14"/>
      <c r="Z32" s="14"/>
      <c r="AB32" s="15">
        <v>2144.5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35</v>
      </c>
      <c r="C33" s="12"/>
      <c r="D33" s="12"/>
      <c r="E33" s="12"/>
      <c r="G33" s="13" t="s">
        <v>36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4</v>
      </c>
      <c r="V33" s="14"/>
      <c r="W33" s="14"/>
      <c r="X33" s="14"/>
      <c r="Y33" s="14"/>
      <c r="Z33" s="14"/>
      <c r="AB33" s="15">
        <v>2083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37</v>
      </c>
      <c r="C34" s="12"/>
      <c r="D34" s="12"/>
      <c r="E34" s="12"/>
      <c r="G34" s="13" t="s">
        <v>38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7</v>
      </c>
      <c r="V34" s="14"/>
      <c r="W34" s="14"/>
      <c r="X34" s="14"/>
      <c r="Y34" s="14"/>
      <c r="Z34" s="14"/>
      <c r="AB34" s="15">
        <v>2038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39</v>
      </c>
      <c r="C35" s="12"/>
      <c r="D35" s="12"/>
      <c r="E35" s="12"/>
      <c r="G35" s="13" t="s">
        <v>40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7</v>
      </c>
      <c r="V35" s="14"/>
      <c r="W35" s="14"/>
      <c r="X35" s="14"/>
      <c r="Y35" s="14"/>
      <c r="Z35" s="14"/>
      <c r="AB35" s="15">
        <v>1729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41</v>
      </c>
      <c r="C36" s="12"/>
      <c r="D36" s="12"/>
      <c r="E36" s="12"/>
      <c r="G36" s="13" t="s">
        <v>42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4</v>
      </c>
      <c r="V36" s="14"/>
      <c r="W36" s="14"/>
      <c r="X36" s="14"/>
      <c r="Y36" s="14"/>
      <c r="Z36" s="14"/>
      <c r="AB36" s="15">
        <v>1721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43</v>
      </c>
      <c r="C37" s="12"/>
      <c r="D37" s="12"/>
      <c r="E37" s="12"/>
      <c r="G37" s="13" t="s">
        <v>44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3</v>
      </c>
      <c r="V37" s="14"/>
      <c r="W37" s="14"/>
      <c r="X37" s="14"/>
      <c r="Y37" s="14"/>
      <c r="Z37" s="14"/>
      <c r="AB37" s="15">
        <v>1614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45</v>
      </c>
      <c r="C38" s="12"/>
      <c r="D38" s="12"/>
      <c r="E38" s="12"/>
      <c r="G38" s="13" t="s">
        <v>46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3</v>
      </c>
      <c r="V38" s="14"/>
      <c r="W38" s="14"/>
      <c r="X38" s="14"/>
      <c r="Y38" s="14"/>
      <c r="Z38" s="14"/>
      <c r="AB38" s="15">
        <v>1539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47</v>
      </c>
      <c r="C39" s="12"/>
      <c r="D39" s="12"/>
      <c r="E39" s="12"/>
      <c r="G39" s="13" t="s">
        <v>48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4</v>
      </c>
      <c r="V39" s="14"/>
      <c r="W39" s="14"/>
      <c r="X39" s="14"/>
      <c r="Y39" s="14"/>
      <c r="Z39" s="14"/>
      <c r="AB39" s="15">
        <v>1475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49</v>
      </c>
      <c r="C40" s="12"/>
      <c r="D40" s="12"/>
      <c r="E40" s="12"/>
      <c r="G40" s="13" t="s">
        <v>50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3</v>
      </c>
      <c r="V40" s="14"/>
      <c r="W40" s="14"/>
      <c r="X40" s="14"/>
      <c r="Y40" s="14"/>
      <c r="Z40" s="14"/>
      <c r="AB40" s="15">
        <v>1411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51</v>
      </c>
      <c r="C41" s="12"/>
      <c r="D41" s="12"/>
      <c r="E41" s="12"/>
      <c r="G41" s="13" t="s">
        <v>52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4</v>
      </c>
      <c r="V41" s="14"/>
      <c r="W41" s="14"/>
      <c r="X41" s="14"/>
      <c r="Y41" s="14"/>
      <c r="Z41" s="14"/>
      <c r="AB41" s="15">
        <v>1390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53</v>
      </c>
      <c r="C42" s="12"/>
      <c r="D42" s="12"/>
      <c r="E42" s="12"/>
      <c r="G42" s="13" t="s">
        <v>54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2</v>
      </c>
      <c r="V42" s="14"/>
      <c r="W42" s="14"/>
      <c r="X42" s="14"/>
      <c r="Y42" s="14"/>
      <c r="Z42" s="14"/>
      <c r="AB42" s="15">
        <v>1368.5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55</v>
      </c>
      <c r="C43" s="12"/>
      <c r="D43" s="12"/>
      <c r="E43" s="12"/>
      <c r="G43" s="13" t="s">
        <v>56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2</v>
      </c>
      <c r="V43" s="14"/>
      <c r="W43" s="14"/>
      <c r="X43" s="14"/>
      <c r="Y43" s="14"/>
      <c r="Z43" s="14"/>
      <c r="AB43" s="15">
        <v>1344.6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57</v>
      </c>
      <c r="C44" s="12"/>
      <c r="D44" s="12"/>
      <c r="E44" s="12"/>
      <c r="G44" s="13" t="s">
        <v>58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5</v>
      </c>
      <c r="V44" s="14"/>
      <c r="W44" s="14"/>
      <c r="X44" s="14"/>
      <c r="Y44" s="14"/>
      <c r="Z44" s="14"/>
      <c r="AB44" s="15">
        <v>1322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59</v>
      </c>
      <c r="C45" s="12"/>
      <c r="D45" s="12"/>
      <c r="E45" s="12"/>
      <c r="G45" s="13" t="s">
        <v>60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1151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61</v>
      </c>
      <c r="C46" s="12"/>
      <c r="D46" s="12"/>
      <c r="E46" s="12"/>
      <c r="G46" s="13" t="s">
        <v>62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3</v>
      </c>
      <c r="V46" s="14"/>
      <c r="W46" s="14"/>
      <c r="X46" s="14"/>
      <c r="Y46" s="14"/>
      <c r="Z46" s="14"/>
      <c r="AB46" s="15">
        <v>1144.5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63</v>
      </c>
      <c r="C47" s="12"/>
      <c r="D47" s="12"/>
      <c r="E47" s="12"/>
      <c r="G47" s="13" t="s">
        <v>64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8</v>
      </c>
      <c r="V47" s="14"/>
      <c r="W47" s="14"/>
      <c r="X47" s="14"/>
      <c r="Y47" s="14"/>
      <c r="Z47" s="14"/>
      <c r="AB47" s="15">
        <v>1085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65</v>
      </c>
      <c r="C48" s="12"/>
      <c r="D48" s="12"/>
      <c r="E48" s="12"/>
      <c r="G48" s="13" t="s">
        <v>66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2</v>
      </c>
      <c r="V48" s="14"/>
      <c r="W48" s="14"/>
      <c r="X48" s="14"/>
      <c r="Y48" s="14"/>
      <c r="Z48" s="14"/>
      <c r="AB48" s="15">
        <v>941.5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67</v>
      </c>
      <c r="C49" s="12"/>
      <c r="D49" s="12"/>
      <c r="E49" s="12"/>
      <c r="G49" s="13" t="s">
        <v>68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4</v>
      </c>
      <c r="V49" s="14"/>
      <c r="W49" s="14"/>
      <c r="X49" s="14"/>
      <c r="Y49" s="14"/>
      <c r="Z49" s="14"/>
      <c r="AB49" s="15">
        <v>940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69</v>
      </c>
      <c r="C50" s="12"/>
      <c r="D50" s="12"/>
      <c r="E50" s="12"/>
      <c r="G50" s="13" t="s">
        <v>70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3</v>
      </c>
      <c r="V50" s="14"/>
      <c r="W50" s="14"/>
      <c r="X50" s="14"/>
      <c r="Y50" s="14"/>
      <c r="Z50" s="14"/>
      <c r="AB50" s="15">
        <v>795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71</v>
      </c>
      <c r="C51" s="12"/>
      <c r="D51" s="12"/>
      <c r="E51" s="12"/>
      <c r="G51" s="13" t="s">
        <v>72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6</v>
      </c>
      <c r="V51" s="14"/>
      <c r="W51" s="14"/>
      <c r="X51" s="14"/>
      <c r="Y51" s="14"/>
      <c r="Z51" s="14"/>
      <c r="AB51" s="15">
        <v>770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73</v>
      </c>
      <c r="C52" s="12"/>
      <c r="D52" s="12"/>
      <c r="E52" s="12"/>
      <c r="G52" s="13" t="s">
        <v>74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1</v>
      </c>
      <c r="V52" s="14"/>
      <c r="W52" s="14"/>
      <c r="X52" s="14"/>
      <c r="Y52" s="14"/>
      <c r="Z52" s="14"/>
      <c r="AB52" s="15">
        <v>769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75</v>
      </c>
      <c r="C53" s="12"/>
      <c r="D53" s="12"/>
      <c r="E53" s="12"/>
      <c r="G53" s="13" t="s">
        <v>76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2</v>
      </c>
      <c r="V53" s="14"/>
      <c r="W53" s="14"/>
      <c r="X53" s="14"/>
      <c r="Y53" s="14"/>
      <c r="Z53" s="14"/>
      <c r="AB53" s="15">
        <v>737.05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77</v>
      </c>
      <c r="C54" s="12"/>
      <c r="D54" s="12"/>
      <c r="E54" s="12"/>
      <c r="G54" s="13" t="s">
        <v>78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2</v>
      </c>
      <c r="V54" s="14"/>
      <c r="W54" s="14"/>
      <c r="X54" s="14"/>
      <c r="Y54" s="14"/>
      <c r="Z54" s="14"/>
      <c r="AB54" s="15">
        <v>729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79</v>
      </c>
      <c r="C55" s="12"/>
      <c r="D55" s="12"/>
      <c r="E55" s="12"/>
      <c r="G55" s="13" t="s">
        <v>80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2</v>
      </c>
      <c r="V55" s="14"/>
      <c r="W55" s="14"/>
      <c r="X55" s="14"/>
      <c r="Y55" s="14"/>
      <c r="Z55" s="14"/>
      <c r="AB55" s="15">
        <v>711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81</v>
      </c>
      <c r="C56" s="12"/>
      <c r="D56" s="12"/>
      <c r="E56" s="12"/>
      <c r="G56" s="13" t="s">
        <v>82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2</v>
      </c>
      <c r="V56" s="14"/>
      <c r="W56" s="14"/>
      <c r="X56" s="14"/>
      <c r="Y56" s="14"/>
      <c r="Z56" s="14"/>
      <c r="AB56" s="15">
        <v>689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83</v>
      </c>
      <c r="C57" s="12"/>
      <c r="D57" s="12"/>
      <c r="E57" s="12"/>
      <c r="G57" s="13" t="s">
        <v>84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3</v>
      </c>
      <c r="V57" s="14"/>
      <c r="W57" s="14"/>
      <c r="X57" s="14"/>
      <c r="Y57" s="14"/>
      <c r="Z57" s="14"/>
      <c r="AB57" s="15">
        <v>686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85</v>
      </c>
      <c r="C58" s="12"/>
      <c r="D58" s="12"/>
      <c r="E58" s="12"/>
      <c r="G58" s="13" t="s">
        <v>86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3</v>
      </c>
      <c r="V58" s="14"/>
      <c r="W58" s="14"/>
      <c r="X58" s="14"/>
      <c r="Y58" s="14"/>
      <c r="Z58" s="14"/>
      <c r="AB58" s="15">
        <v>676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87</v>
      </c>
      <c r="C59" s="12"/>
      <c r="D59" s="12"/>
      <c r="E59" s="12"/>
      <c r="G59" s="13" t="s">
        <v>88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2</v>
      </c>
      <c r="V59" s="14"/>
      <c r="W59" s="14"/>
      <c r="X59" s="14"/>
      <c r="Y59" s="14"/>
      <c r="Z59" s="14"/>
      <c r="AB59" s="15">
        <v>605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89</v>
      </c>
      <c r="C60" s="12"/>
      <c r="D60" s="12"/>
      <c r="E60" s="12"/>
      <c r="G60" s="13" t="s">
        <v>90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594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91</v>
      </c>
      <c r="C61" s="12"/>
      <c r="D61" s="12"/>
      <c r="E61" s="12"/>
      <c r="G61" s="13" t="s">
        <v>92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593.25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93</v>
      </c>
      <c r="C62" s="12"/>
      <c r="D62" s="12"/>
      <c r="E62" s="12"/>
      <c r="G62" s="13" t="s">
        <v>94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2</v>
      </c>
      <c r="V62" s="14"/>
      <c r="W62" s="14"/>
      <c r="X62" s="14"/>
      <c r="Y62" s="14"/>
      <c r="Z62" s="14"/>
      <c r="AB62" s="15">
        <v>593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95</v>
      </c>
      <c r="C63" s="12"/>
      <c r="D63" s="12"/>
      <c r="E63" s="12"/>
      <c r="G63" s="13" t="s">
        <v>96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2</v>
      </c>
      <c r="V63" s="14"/>
      <c r="W63" s="14"/>
      <c r="X63" s="14"/>
      <c r="Y63" s="14"/>
      <c r="Z63" s="14"/>
      <c r="AB63" s="15">
        <v>582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97</v>
      </c>
      <c r="C64" s="12"/>
      <c r="D64" s="12"/>
      <c r="E64" s="12"/>
      <c r="G64" s="13" t="s">
        <v>98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2</v>
      </c>
      <c r="V64" s="14"/>
      <c r="W64" s="14"/>
      <c r="X64" s="14"/>
      <c r="Y64" s="14"/>
      <c r="Z64" s="14"/>
      <c r="AB64" s="15">
        <v>557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99</v>
      </c>
      <c r="C65" s="12"/>
      <c r="D65" s="12"/>
      <c r="E65" s="12"/>
      <c r="G65" s="13" t="s">
        <v>100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1</v>
      </c>
      <c r="V65" s="14"/>
      <c r="W65" s="14"/>
      <c r="X65" s="14"/>
      <c r="Y65" s="14"/>
      <c r="Z65" s="14"/>
      <c r="AB65" s="15">
        <v>512.5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101</v>
      </c>
      <c r="C66" s="12"/>
      <c r="D66" s="12"/>
      <c r="E66" s="12"/>
      <c r="G66" s="13" t="s">
        <v>102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2</v>
      </c>
      <c r="V66" s="14"/>
      <c r="W66" s="14"/>
      <c r="X66" s="14"/>
      <c r="Y66" s="14"/>
      <c r="Z66" s="14"/>
      <c r="AB66" s="15">
        <v>499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103</v>
      </c>
      <c r="C67" s="12"/>
      <c r="D67" s="12"/>
      <c r="E67" s="12"/>
      <c r="G67" s="13" t="s">
        <v>104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468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105</v>
      </c>
      <c r="C68" s="12"/>
      <c r="D68" s="12"/>
      <c r="E68" s="12"/>
      <c r="G68" s="13" t="s">
        <v>106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446.01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107</v>
      </c>
      <c r="C69" s="12"/>
      <c r="D69" s="12"/>
      <c r="E69" s="12"/>
      <c r="G69" s="13" t="s">
        <v>108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432.5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109</v>
      </c>
      <c r="C70" s="12"/>
      <c r="D70" s="12"/>
      <c r="E70" s="12"/>
      <c r="G70" s="13" t="s">
        <v>110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420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111</v>
      </c>
      <c r="C71" s="12"/>
      <c r="D71" s="12"/>
      <c r="E71" s="12"/>
      <c r="G71" s="13" t="s">
        <v>112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383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113</v>
      </c>
      <c r="C72" s="12"/>
      <c r="D72" s="12"/>
      <c r="E72" s="12"/>
      <c r="G72" s="13" t="s">
        <v>114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375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115</v>
      </c>
      <c r="C73" s="12"/>
      <c r="D73" s="12"/>
      <c r="E73" s="12"/>
      <c r="G73" s="13" t="s">
        <v>116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4</v>
      </c>
      <c r="V73" s="14"/>
      <c r="W73" s="14"/>
      <c r="X73" s="14"/>
      <c r="Y73" s="14"/>
      <c r="Z73" s="14"/>
      <c r="AB73" s="15">
        <v>339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117</v>
      </c>
      <c r="C74" s="12"/>
      <c r="D74" s="12"/>
      <c r="E74" s="12"/>
      <c r="G74" s="13" t="s">
        <v>118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3</v>
      </c>
      <c r="V74" s="14"/>
      <c r="W74" s="14"/>
      <c r="X74" s="14"/>
      <c r="Y74" s="14"/>
      <c r="Z74" s="14"/>
      <c r="AB74" s="15">
        <v>317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119</v>
      </c>
      <c r="C75" s="12"/>
      <c r="D75" s="12"/>
      <c r="E75" s="12"/>
      <c r="G75" s="13" t="s">
        <v>120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2</v>
      </c>
      <c r="V75" s="14"/>
      <c r="W75" s="14"/>
      <c r="X75" s="14"/>
      <c r="Y75" s="14"/>
      <c r="Z75" s="14"/>
      <c r="AB75" s="15">
        <v>291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121</v>
      </c>
      <c r="C76" s="12"/>
      <c r="D76" s="12"/>
      <c r="E76" s="12"/>
      <c r="G76" s="13" t="s">
        <v>122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2</v>
      </c>
      <c r="V76" s="14"/>
      <c r="W76" s="14"/>
      <c r="X76" s="14"/>
      <c r="Y76" s="14"/>
      <c r="Z76" s="14"/>
      <c r="AB76" s="15">
        <v>289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123</v>
      </c>
      <c r="C77" s="12"/>
      <c r="D77" s="12"/>
      <c r="E77" s="12"/>
      <c r="G77" s="13" t="s">
        <v>124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2</v>
      </c>
      <c r="V77" s="14"/>
      <c r="W77" s="14"/>
      <c r="X77" s="14"/>
      <c r="Y77" s="14"/>
      <c r="Z77" s="14"/>
      <c r="AB77" s="15">
        <v>227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ht="13.5" customHeight="1" x14ac:dyDescent="0.2">
      <c r="B78" s="12" t="s">
        <v>125</v>
      </c>
      <c r="C78" s="12"/>
      <c r="D78" s="12"/>
      <c r="E78" s="12"/>
      <c r="G78" s="13" t="s">
        <v>126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U78" s="14">
        <v>2</v>
      </c>
      <c r="V78" s="14"/>
      <c r="W78" s="14"/>
      <c r="X78" s="14"/>
      <c r="Y78" s="14"/>
      <c r="Z78" s="14"/>
      <c r="AB78" s="15">
        <v>224</v>
      </c>
      <c r="AC78" s="15"/>
      <c r="AD78" s="15"/>
      <c r="AE78" s="15"/>
      <c r="AF78" s="15"/>
      <c r="AG78" s="15"/>
      <c r="AH78" s="15"/>
      <c r="AI78" s="15"/>
      <c r="AJ78" s="15"/>
      <c r="AK78" s="15"/>
    </row>
    <row r="79" spans="2:37" ht="13.5" customHeight="1" x14ac:dyDescent="0.2">
      <c r="B79" s="12" t="s">
        <v>127</v>
      </c>
      <c r="C79" s="12"/>
      <c r="D79" s="12"/>
      <c r="E79" s="12"/>
      <c r="G79" s="13" t="s">
        <v>128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U79" s="14">
        <v>3</v>
      </c>
      <c r="V79" s="14"/>
      <c r="W79" s="14"/>
      <c r="X79" s="14"/>
      <c r="Y79" s="14"/>
      <c r="Z79" s="14"/>
      <c r="AB79" s="15">
        <v>215</v>
      </c>
      <c r="AC79" s="15"/>
      <c r="AD79" s="15"/>
      <c r="AE79" s="15"/>
      <c r="AF79" s="15"/>
      <c r="AG79" s="15"/>
      <c r="AH79" s="15"/>
      <c r="AI79" s="15"/>
      <c r="AJ79" s="15"/>
      <c r="AK79" s="15"/>
    </row>
    <row r="80" spans="2:37" ht="13.5" customHeight="1" x14ac:dyDescent="0.2">
      <c r="B80" s="12" t="s">
        <v>129</v>
      </c>
      <c r="C80" s="12"/>
      <c r="D80" s="12"/>
      <c r="E80" s="12"/>
      <c r="G80" s="13" t="s">
        <v>130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U80" s="14">
        <v>2</v>
      </c>
      <c r="V80" s="14"/>
      <c r="W80" s="14"/>
      <c r="X80" s="14"/>
      <c r="Y80" s="14"/>
      <c r="Z80" s="14"/>
      <c r="AB80" s="15">
        <v>215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7" ht="13.5" customHeight="1" x14ac:dyDescent="0.2">
      <c r="B81" s="12" t="s">
        <v>131</v>
      </c>
      <c r="C81" s="12"/>
      <c r="D81" s="12"/>
      <c r="E81" s="12"/>
      <c r="G81" s="13" t="s">
        <v>132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U81" s="14">
        <v>1</v>
      </c>
      <c r="V81" s="14"/>
      <c r="W81" s="14"/>
      <c r="X81" s="14"/>
      <c r="Y81" s="14"/>
      <c r="Z81" s="14"/>
      <c r="AB81" s="15">
        <v>208.89</v>
      </c>
      <c r="AC81" s="15"/>
      <c r="AD81" s="15"/>
      <c r="AE81" s="15"/>
      <c r="AF81" s="15"/>
      <c r="AG81" s="15"/>
      <c r="AH81" s="15"/>
      <c r="AI81" s="15"/>
      <c r="AJ81" s="15"/>
      <c r="AK81" s="15"/>
    </row>
    <row r="82" spans="2:37" ht="13.5" customHeight="1" x14ac:dyDescent="0.2">
      <c r="B82" s="12" t="s">
        <v>133</v>
      </c>
      <c r="C82" s="12"/>
      <c r="D82" s="12"/>
      <c r="E82" s="12"/>
      <c r="G82" s="13" t="s">
        <v>134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U82" s="14">
        <v>1</v>
      </c>
      <c r="V82" s="14"/>
      <c r="W82" s="14"/>
      <c r="X82" s="14"/>
      <c r="Y82" s="14"/>
      <c r="Z82" s="14"/>
      <c r="AB82" s="15">
        <v>150</v>
      </c>
      <c r="AC82" s="15"/>
      <c r="AD82" s="15"/>
      <c r="AE82" s="15"/>
      <c r="AF82" s="15"/>
      <c r="AG82" s="15"/>
      <c r="AH82" s="15"/>
      <c r="AI82" s="15"/>
      <c r="AJ82" s="15"/>
      <c r="AK82" s="15"/>
    </row>
    <row r="83" spans="2:37" ht="13.5" customHeight="1" x14ac:dyDescent="0.2">
      <c r="B83" s="12" t="s">
        <v>135</v>
      </c>
      <c r="C83" s="12"/>
      <c r="D83" s="12"/>
      <c r="E83" s="12"/>
      <c r="G83" s="13" t="s">
        <v>136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U83" s="14">
        <v>1</v>
      </c>
      <c r="V83" s="14"/>
      <c r="W83" s="14"/>
      <c r="X83" s="14"/>
      <c r="Y83" s="14"/>
      <c r="Z83" s="14"/>
      <c r="AB83" s="15">
        <v>147</v>
      </c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7" ht="13.5" customHeight="1" x14ac:dyDescent="0.2">
      <c r="B84" s="12" t="s">
        <v>137</v>
      </c>
      <c r="C84" s="12"/>
      <c r="D84" s="12"/>
      <c r="E84" s="12"/>
      <c r="G84" s="13" t="s">
        <v>138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U84" s="14">
        <v>1</v>
      </c>
      <c r="V84" s="14"/>
      <c r="W84" s="14"/>
      <c r="X84" s="14"/>
      <c r="Y84" s="14"/>
      <c r="Z84" s="14"/>
      <c r="AB84" s="15">
        <v>142</v>
      </c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ht="13.5" customHeight="1" x14ac:dyDescent="0.2">
      <c r="B85" s="12" t="s">
        <v>139</v>
      </c>
      <c r="C85" s="12"/>
      <c r="D85" s="12"/>
      <c r="E85" s="12"/>
      <c r="G85" s="13" t="s">
        <v>140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U85" s="14">
        <v>1</v>
      </c>
      <c r="V85" s="14"/>
      <c r="W85" s="14"/>
      <c r="X85" s="14"/>
      <c r="Y85" s="14"/>
      <c r="Z85" s="14"/>
      <c r="AB85" s="15">
        <v>139</v>
      </c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7" ht="13.5" customHeight="1" x14ac:dyDescent="0.2">
      <c r="B86" s="12" t="s">
        <v>141</v>
      </c>
      <c r="C86" s="12"/>
      <c r="D86" s="12"/>
      <c r="E86" s="12"/>
      <c r="G86" s="13" t="s">
        <v>142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U86" s="14">
        <v>1</v>
      </c>
      <c r="V86" s="14"/>
      <c r="W86" s="14"/>
      <c r="X86" s="14"/>
      <c r="Y86" s="14"/>
      <c r="Z86" s="14"/>
      <c r="AB86" s="15">
        <v>135</v>
      </c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ht="13.5" customHeight="1" x14ac:dyDescent="0.2">
      <c r="B87" s="12" t="s">
        <v>143</v>
      </c>
      <c r="C87" s="12"/>
      <c r="D87" s="12"/>
      <c r="E87" s="12"/>
      <c r="G87" s="13" t="s">
        <v>144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U87" s="14">
        <v>1</v>
      </c>
      <c r="V87" s="14"/>
      <c r="W87" s="14"/>
      <c r="X87" s="14"/>
      <c r="Y87" s="14"/>
      <c r="Z87" s="14"/>
      <c r="AB87" s="15">
        <v>134</v>
      </c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7" ht="13.5" customHeight="1" x14ac:dyDescent="0.2">
      <c r="B88" s="12" t="s">
        <v>145</v>
      </c>
      <c r="C88" s="12"/>
      <c r="D88" s="12"/>
      <c r="E88" s="12"/>
      <c r="G88" s="13" t="s">
        <v>146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U88" s="14">
        <v>6</v>
      </c>
      <c r="V88" s="14"/>
      <c r="W88" s="14"/>
      <c r="X88" s="14"/>
      <c r="Y88" s="14"/>
      <c r="Z88" s="14"/>
      <c r="AB88" s="15">
        <v>90</v>
      </c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ht="13.5" customHeight="1" x14ac:dyDescent="0.2">
      <c r="B89" s="12" t="s">
        <v>147</v>
      </c>
      <c r="C89" s="12"/>
      <c r="D89" s="12"/>
      <c r="E89" s="12"/>
      <c r="G89" s="13" t="s">
        <v>148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U89" s="14">
        <v>1</v>
      </c>
      <c r="V89" s="14"/>
      <c r="W89" s="14"/>
      <c r="X89" s="14"/>
      <c r="Y89" s="14"/>
      <c r="Z89" s="14"/>
      <c r="AB89" s="15">
        <v>79</v>
      </c>
      <c r="AC89" s="15"/>
      <c r="AD89" s="15"/>
      <c r="AE89" s="15"/>
      <c r="AF89" s="15"/>
      <c r="AG89" s="15"/>
      <c r="AH89" s="15"/>
      <c r="AI89" s="15"/>
      <c r="AJ89" s="15"/>
      <c r="AK89" s="15"/>
    </row>
    <row r="90" spans="2:37" ht="13.5" customHeight="1" x14ac:dyDescent="0.2">
      <c r="B90" s="12" t="s">
        <v>149</v>
      </c>
      <c r="C90" s="12"/>
      <c r="D90" s="12"/>
      <c r="E90" s="12"/>
      <c r="G90" s="13" t="s">
        <v>150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U90" s="14">
        <v>1</v>
      </c>
      <c r="V90" s="14"/>
      <c r="W90" s="14"/>
      <c r="X90" s="14"/>
      <c r="Y90" s="14"/>
      <c r="Z90" s="14"/>
      <c r="AB90" s="15">
        <v>75</v>
      </c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ht="13.5" customHeight="1" x14ac:dyDescent="0.2">
      <c r="B91" s="12" t="s">
        <v>151</v>
      </c>
      <c r="C91" s="12"/>
      <c r="D91" s="12"/>
      <c r="E91" s="12"/>
      <c r="G91" s="13" t="s">
        <v>152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U91" s="14">
        <v>1</v>
      </c>
      <c r="V91" s="14"/>
      <c r="W91" s="14"/>
      <c r="X91" s="14"/>
      <c r="Y91" s="14"/>
      <c r="Z91" s="14"/>
      <c r="AB91" s="15">
        <v>55</v>
      </c>
      <c r="AC91" s="15"/>
      <c r="AD91" s="15"/>
      <c r="AE91" s="15"/>
      <c r="AF91" s="15"/>
      <c r="AG91" s="15"/>
      <c r="AH91" s="15"/>
      <c r="AI91" s="15"/>
      <c r="AJ91" s="15"/>
      <c r="AK91" s="15"/>
    </row>
    <row r="92" spans="2:37" ht="13.5" customHeight="1" x14ac:dyDescent="0.2">
      <c r="B92" s="12" t="s">
        <v>153</v>
      </c>
      <c r="C92" s="12"/>
      <c r="D92" s="12"/>
      <c r="E92" s="12"/>
      <c r="G92" s="13" t="s">
        <v>154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U92" s="14">
        <v>1</v>
      </c>
      <c r="V92" s="14"/>
      <c r="W92" s="14"/>
      <c r="X92" s="14"/>
      <c r="Y92" s="14"/>
      <c r="Z92" s="14"/>
      <c r="AB92" s="15">
        <v>45</v>
      </c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ht="13.5" customHeight="1" x14ac:dyDescent="0.2">
      <c r="B93" s="12" t="s">
        <v>155</v>
      </c>
      <c r="C93" s="12"/>
      <c r="D93" s="12"/>
      <c r="E93" s="12"/>
      <c r="G93" s="13" t="s">
        <v>156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U93" s="14">
        <v>1</v>
      </c>
      <c r="V93" s="14"/>
      <c r="W93" s="14"/>
      <c r="X93" s="14"/>
      <c r="Y93" s="14"/>
      <c r="Z93" s="14"/>
      <c r="AB93" s="15">
        <v>40</v>
      </c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3.5" customHeight="1" x14ac:dyDescent="0.2">
      <c r="B94" s="12" t="s">
        <v>157</v>
      </c>
      <c r="C94" s="12"/>
      <c r="D94" s="12"/>
      <c r="E94" s="12"/>
      <c r="G94" s="13" t="s">
        <v>158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U94" s="14">
        <v>1</v>
      </c>
      <c r="V94" s="14"/>
      <c r="W94" s="14"/>
      <c r="X94" s="14"/>
      <c r="Y94" s="14"/>
      <c r="Z94" s="14"/>
      <c r="AB94" s="15">
        <v>13.4</v>
      </c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x14ac:dyDescent="0.2">
      <c r="B95" s="6" t="s">
        <v>159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U95" s="7">
        <v>186</v>
      </c>
      <c r="V95" s="7"/>
      <c r="W95" s="7"/>
      <c r="X95" s="7"/>
      <c r="Y95" s="7"/>
      <c r="Z95" s="7"/>
      <c r="AB95" s="8">
        <v>81199</v>
      </c>
      <c r="AC95" s="8"/>
      <c r="AD95" s="8"/>
      <c r="AE95" s="8"/>
      <c r="AF95" s="8"/>
      <c r="AG95" s="8"/>
      <c r="AH95" s="8"/>
      <c r="AI95" s="8"/>
      <c r="AJ95" s="8"/>
      <c r="AK95" s="8"/>
    </row>
    <row r="96" spans="2:37" ht="14.25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3:38" ht="11.25" customHeight="1" x14ac:dyDescent="0.2"/>
    <row r="98" spans="3:38" ht="6" customHeight="1" x14ac:dyDescent="0.2"/>
    <row r="99" spans="3:38" x14ac:dyDescent="0.2">
      <c r="C99" s="9" t="s">
        <v>160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3:38" ht="6.75" customHeight="1" x14ac:dyDescent="0.2"/>
    <row r="101" spans="3:38" ht="185.25" customHeight="1" x14ac:dyDescent="0.2"/>
    <row r="102" spans="3:38" ht="6.75" customHeight="1" x14ac:dyDescent="0.2">
      <c r="C102" s="4" t="s">
        <v>161</v>
      </c>
      <c r="E102" s="10">
        <v>45749</v>
      </c>
      <c r="F102" s="10"/>
      <c r="G102" s="10"/>
      <c r="H102" s="10"/>
    </row>
    <row r="103" spans="3:38" ht="6.75" customHeight="1" x14ac:dyDescent="0.2">
      <c r="C103" s="4"/>
      <c r="E103" s="10"/>
      <c r="F103" s="10"/>
      <c r="G103" s="10"/>
      <c r="H103" s="10"/>
      <c r="M103" s="11" t="s">
        <v>162</v>
      </c>
      <c r="N103" s="11"/>
      <c r="O103" s="11"/>
      <c r="P103" s="11"/>
      <c r="Q103" s="11"/>
      <c r="R103" s="11"/>
      <c r="S103" s="11"/>
      <c r="T103" s="11"/>
      <c r="U103" s="11"/>
      <c r="X103" s="4" t="s">
        <v>1</v>
      </c>
      <c r="Y103" s="4"/>
      <c r="Z103" s="4"/>
      <c r="AA103" s="4"/>
      <c r="AB103" s="4"/>
      <c r="AC103" s="3">
        <v>2</v>
      </c>
      <c r="AD103" s="3"/>
      <c r="AF103" s="11" t="s">
        <v>2</v>
      </c>
      <c r="AG103" s="11"/>
      <c r="AI103" s="3">
        <v>2</v>
      </c>
      <c r="AJ103" s="3"/>
    </row>
    <row r="104" spans="3:38" ht="6.75" customHeight="1" x14ac:dyDescent="0.2">
      <c r="C104" s="4" t="s">
        <v>163</v>
      </c>
      <c r="E104" s="5">
        <v>0.56803240740740746</v>
      </c>
      <c r="F104" s="5"/>
      <c r="G104" s="5"/>
      <c r="H104" s="5"/>
      <c r="M104" s="11"/>
      <c r="N104" s="11"/>
      <c r="O104" s="11"/>
      <c r="P104" s="11"/>
      <c r="Q104" s="11"/>
      <c r="R104" s="11"/>
      <c r="S104" s="11"/>
      <c r="T104" s="11"/>
      <c r="U104" s="11"/>
      <c r="X104" s="4"/>
      <c r="Y104" s="4"/>
      <c r="Z104" s="4"/>
      <c r="AA104" s="4"/>
      <c r="AB104" s="4"/>
      <c r="AC104" s="3"/>
      <c r="AD104" s="3"/>
      <c r="AF104" s="11"/>
      <c r="AG104" s="11"/>
      <c r="AI104" s="3"/>
      <c r="AJ104" s="3"/>
    </row>
    <row r="105" spans="3:38" ht="7.5" customHeight="1" x14ac:dyDescent="0.2">
      <c r="C105" s="4"/>
      <c r="E105" s="5"/>
      <c r="F105" s="5"/>
      <c r="G105" s="5"/>
      <c r="H105" s="5"/>
    </row>
  </sheetData>
  <mergeCells count="317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4:E24"/>
    <mergeCell ref="G24:Q24"/>
    <mergeCell ref="U24:Z24"/>
    <mergeCell ref="AB24:AK24"/>
    <mergeCell ref="B25:E25"/>
    <mergeCell ref="G25:Q25"/>
    <mergeCell ref="U25:Z25"/>
    <mergeCell ref="AB25:AK25"/>
    <mergeCell ref="S17:Y17"/>
    <mergeCell ref="AC17:AK17"/>
    <mergeCell ref="B20:AK20"/>
    <mergeCell ref="B22:E22"/>
    <mergeCell ref="G22:Q23"/>
    <mergeCell ref="U22:Z22"/>
    <mergeCell ref="AB22:AK22"/>
    <mergeCell ref="B28:E28"/>
    <mergeCell ref="G28:Q29"/>
    <mergeCell ref="U28:Z28"/>
    <mergeCell ref="AB28:AK28"/>
    <mergeCell ref="B30:E30"/>
    <mergeCell ref="G30:Q30"/>
    <mergeCell ref="U30:Z30"/>
    <mergeCell ref="AB30:AK30"/>
    <mergeCell ref="B26:E26"/>
    <mergeCell ref="G26:Q26"/>
    <mergeCell ref="U26:Z26"/>
    <mergeCell ref="AB26:AK26"/>
    <mergeCell ref="B27:E27"/>
    <mergeCell ref="G27:Q27"/>
    <mergeCell ref="U27:Z27"/>
    <mergeCell ref="AB27:AK27"/>
    <mergeCell ref="B33:E33"/>
    <mergeCell ref="G33:Q33"/>
    <mergeCell ref="U33:Z33"/>
    <mergeCell ref="AB33:AK33"/>
    <mergeCell ref="B34:E34"/>
    <mergeCell ref="G34:Q34"/>
    <mergeCell ref="U34:Z34"/>
    <mergeCell ref="AB34:AK34"/>
    <mergeCell ref="B31:E31"/>
    <mergeCell ref="G31:Q31"/>
    <mergeCell ref="U31:Z31"/>
    <mergeCell ref="AB31:AK31"/>
    <mergeCell ref="B32:E32"/>
    <mergeCell ref="G32:Q32"/>
    <mergeCell ref="U32:Z32"/>
    <mergeCell ref="AB32:AK32"/>
    <mergeCell ref="B37:E37"/>
    <mergeCell ref="G37:Q37"/>
    <mergeCell ref="U37:Z37"/>
    <mergeCell ref="AB37:AK37"/>
    <mergeCell ref="B38:E38"/>
    <mergeCell ref="G38:Q38"/>
    <mergeCell ref="U38:Z38"/>
    <mergeCell ref="AB38:AK38"/>
    <mergeCell ref="B35:E35"/>
    <mergeCell ref="G35:Q35"/>
    <mergeCell ref="U35:Z35"/>
    <mergeCell ref="AB35:AK35"/>
    <mergeCell ref="B36:E36"/>
    <mergeCell ref="G36:Q36"/>
    <mergeCell ref="U36:Z36"/>
    <mergeCell ref="AB36:AK36"/>
    <mergeCell ref="B41:E41"/>
    <mergeCell ref="G41:Q41"/>
    <mergeCell ref="U41:Z41"/>
    <mergeCell ref="AB41:AK41"/>
    <mergeCell ref="B42:E42"/>
    <mergeCell ref="G42:Q42"/>
    <mergeCell ref="U42:Z42"/>
    <mergeCell ref="AB42:AK42"/>
    <mergeCell ref="B39:E39"/>
    <mergeCell ref="G39:Q39"/>
    <mergeCell ref="U39:Z39"/>
    <mergeCell ref="AB39:AK39"/>
    <mergeCell ref="B40:E40"/>
    <mergeCell ref="G40:Q40"/>
    <mergeCell ref="U40:Z40"/>
    <mergeCell ref="AB40:AK40"/>
    <mergeCell ref="B45:E45"/>
    <mergeCell ref="G45:Q45"/>
    <mergeCell ref="U45:Z45"/>
    <mergeCell ref="AB45:AK45"/>
    <mergeCell ref="B46:E46"/>
    <mergeCell ref="G46:Q46"/>
    <mergeCell ref="U46:Z46"/>
    <mergeCell ref="AB46:AK46"/>
    <mergeCell ref="B43:E43"/>
    <mergeCell ref="G43:Q43"/>
    <mergeCell ref="U43:Z43"/>
    <mergeCell ref="AB43:AK43"/>
    <mergeCell ref="B44:E44"/>
    <mergeCell ref="G44:Q44"/>
    <mergeCell ref="U44:Z44"/>
    <mergeCell ref="AB44:AK44"/>
    <mergeCell ref="B49:E49"/>
    <mergeCell ref="G49:Q49"/>
    <mergeCell ref="U49:Z49"/>
    <mergeCell ref="AB49:AK49"/>
    <mergeCell ref="B50:E50"/>
    <mergeCell ref="G50:Q50"/>
    <mergeCell ref="U50:Z50"/>
    <mergeCell ref="AB50:AK50"/>
    <mergeCell ref="B47:E47"/>
    <mergeCell ref="G47:Q47"/>
    <mergeCell ref="U47:Z47"/>
    <mergeCell ref="AB47:AK47"/>
    <mergeCell ref="B48:E48"/>
    <mergeCell ref="G48:Q48"/>
    <mergeCell ref="U48:Z48"/>
    <mergeCell ref="AB48:AK48"/>
    <mergeCell ref="B53:E53"/>
    <mergeCell ref="G53:Q53"/>
    <mergeCell ref="U53:Z53"/>
    <mergeCell ref="AB53:AK53"/>
    <mergeCell ref="B54:E54"/>
    <mergeCell ref="G54:Q54"/>
    <mergeCell ref="U54:Z54"/>
    <mergeCell ref="AB54:AK54"/>
    <mergeCell ref="B51:E51"/>
    <mergeCell ref="G51:Q51"/>
    <mergeCell ref="U51:Z51"/>
    <mergeCell ref="AB51:AK51"/>
    <mergeCell ref="B52:E52"/>
    <mergeCell ref="G52:Q52"/>
    <mergeCell ref="U52:Z52"/>
    <mergeCell ref="AB52:AK52"/>
    <mergeCell ref="B57:E57"/>
    <mergeCell ref="G57:Q57"/>
    <mergeCell ref="U57:Z57"/>
    <mergeCell ref="AB57:AK57"/>
    <mergeCell ref="B58:E58"/>
    <mergeCell ref="G58:Q58"/>
    <mergeCell ref="U58:Z58"/>
    <mergeCell ref="AB58:AK58"/>
    <mergeCell ref="B55:E55"/>
    <mergeCell ref="G55:Q55"/>
    <mergeCell ref="U55:Z55"/>
    <mergeCell ref="AB55:AK55"/>
    <mergeCell ref="B56:E56"/>
    <mergeCell ref="G56:Q56"/>
    <mergeCell ref="U56:Z56"/>
    <mergeCell ref="AB56:AK56"/>
    <mergeCell ref="B61:E61"/>
    <mergeCell ref="G61:Q61"/>
    <mergeCell ref="U61:Z61"/>
    <mergeCell ref="AB61:AK61"/>
    <mergeCell ref="B62:E62"/>
    <mergeCell ref="G62:Q62"/>
    <mergeCell ref="U62:Z62"/>
    <mergeCell ref="AB62:AK62"/>
    <mergeCell ref="B59:E59"/>
    <mergeCell ref="G59:Q59"/>
    <mergeCell ref="U59:Z59"/>
    <mergeCell ref="AB59:AK59"/>
    <mergeCell ref="B60:E60"/>
    <mergeCell ref="G60:Q60"/>
    <mergeCell ref="U60:Z60"/>
    <mergeCell ref="AB60:AK60"/>
    <mergeCell ref="B65:E65"/>
    <mergeCell ref="G65:Q65"/>
    <mergeCell ref="U65:Z65"/>
    <mergeCell ref="AB65:AK65"/>
    <mergeCell ref="B66:E66"/>
    <mergeCell ref="G66:Q66"/>
    <mergeCell ref="U66:Z66"/>
    <mergeCell ref="AB66:AK66"/>
    <mergeCell ref="B63:E63"/>
    <mergeCell ref="G63:Q63"/>
    <mergeCell ref="U63:Z63"/>
    <mergeCell ref="AB63:AK63"/>
    <mergeCell ref="B64:E64"/>
    <mergeCell ref="G64:Q64"/>
    <mergeCell ref="U64:Z64"/>
    <mergeCell ref="AB64:AK64"/>
    <mergeCell ref="B69:E69"/>
    <mergeCell ref="G69:Q69"/>
    <mergeCell ref="U69:Z69"/>
    <mergeCell ref="AB69:AK69"/>
    <mergeCell ref="B70:E70"/>
    <mergeCell ref="G70:Q70"/>
    <mergeCell ref="U70:Z70"/>
    <mergeCell ref="AB70:AK70"/>
    <mergeCell ref="B67:E67"/>
    <mergeCell ref="G67:Q67"/>
    <mergeCell ref="U67:Z67"/>
    <mergeCell ref="AB67:AK67"/>
    <mergeCell ref="B68:E68"/>
    <mergeCell ref="G68:Q68"/>
    <mergeCell ref="U68:Z68"/>
    <mergeCell ref="AB68:AK68"/>
    <mergeCell ref="B73:E73"/>
    <mergeCell ref="G73:Q73"/>
    <mergeCell ref="U73:Z73"/>
    <mergeCell ref="AB73:AK73"/>
    <mergeCell ref="B74:E74"/>
    <mergeCell ref="G74:Q74"/>
    <mergeCell ref="U74:Z74"/>
    <mergeCell ref="AB74:AK74"/>
    <mergeCell ref="B71:E71"/>
    <mergeCell ref="G71:Q71"/>
    <mergeCell ref="U71:Z71"/>
    <mergeCell ref="AB71:AK71"/>
    <mergeCell ref="B72:E72"/>
    <mergeCell ref="G72:Q72"/>
    <mergeCell ref="U72:Z72"/>
    <mergeCell ref="AB72:AK72"/>
    <mergeCell ref="B77:E77"/>
    <mergeCell ref="G77:Q77"/>
    <mergeCell ref="U77:Z77"/>
    <mergeCell ref="AB77:AK77"/>
    <mergeCell ref="B78:E78"/>
    <mergeCell ref="G78:Q78"/>
    <mergeCell ref="U78:Z78"/>
    <mergeCell ref="AB78:AK78"/>
    <mergeCell ref="B75:E75"/>
    <mergeCell ref="G75:Q75"/>
    <mergeCell ref="U75:Z75"/>
    <mergeCell ref="AB75:AK75"/>
    <mergeCell ref="B76:E76"/>
    <mergeCell ref="G76:Q76"/>
    <mergeCell ref="U76:Z76"/>
    <mergeCell ref="AB76:AK76"/>
    <mergeCell ref="B81:E81"/>
    <mergeCell ref="G81:Q81"/>
    <mergeCell ref="U81:Z81"/>
    <mergeCell ref="AB81:AK81"/>
    <mergeCell ref="B82:E82"/>
    <mergeCell ref="G82:Q82"/>
    <mergeCell ref="U82:Z82"/>
    <mergeCell ref="AB82:AK82"/>
    <mergeCell ref="B79:E79"/>
    <mergeCell ref="G79:Q79"/>
    <mergeCell ref="U79:Z79"/>
    <mergeCell ref="AB79:AK79"/>
    <mergeCell ref="B80:E80"/>
    <mergeCell ref="G80:Q80"/>
    <mergeCell ref="U80:Z80"/>
    <mergeCell ref="AB80:AK80"/>
    <mergeCell ref="B85:E85"/>
    <mergeCell ref="G85:Q85"/>
    <mergeCell ref="U85:Z85"/>
    <mergeCell ref="AB85:AK85"/>
    <mergeCell ref="B86:E86"/>
    <mergeCell ref="G86:Q86"/>
    <mergeCell ref="U86:Z86"/>
    <mergeCell ref="AB86:AK86"/>
    <mergeCell ref="B83:E83"/>
    <mergeCell ref="G83:Q83"/>
    <mergeCell ref="U83:Z83"/>
    <mergeCell ref="AB83:AK83"/>
    <mergeCell ref="B84:E84"/>
    <mergeCell ref="G84:Q84"/>
    <mergeCell ref="U84:Z84"/>
    <mergeCell ref="AB84:AK84"/>
    <mergeCell ref="B89:E89"/>
    <mergeCell ref="G89:Q89"/>
    <mergeCell ref="U89:Z89"/>
    <mergeCell ref="AB89:AK89"/>
    <mergeCell ref="B90:E90"/>
    <mergeCell ref="G90:Q90"/>
    <mergeCell ref="U90:Z90"/>
    <mergeCell ref="AB90:AK90"/>
    <mergeCell ref="B87:E87"/>
    <mergeCell ref="G87:Q87"/>
    <mergeCell ref="U87:Z87"/>
    <mergeCell ref="AB87:AK87"/>
    <mergeCell ref="B88:E88"/>
    <mergeCell ref="G88:Q88"/>
    <mergeCell ref="U88:Z88"/>
    <mergeCell ref="AB88:AK88"/>
    <mergeCell ref="B93:E93"/>
    <mergeCell ref="G93:Q93"/>
    <mergeCell ref="U93:Z93"/>
    <mergeCell ref="AB93:AK93"/>
    <mergeCell ref="B94:E94"/>
    <mergeCell ref="G94:Q94"/>
    <mergeCell ref="U94:Z94"/>
    <mergeCell ref="AB94:AK94"/>
    <mergeCell ref="B91:E91"/>
    <mergeCell ref="G91:Q91"/>
    <mergeCell ref="U91:Z91"/>
    <mergeCell ref="AB91:AK91"/>
    <mergeCell ref="B92:E92"/>
    <mergeCell ref="G92:Q92"/>
    <mergeCell ref="U92:Z92"/>
    <mergeCell ref="AB92:AK92"/>
    <mergeCell ref="AI103:AJ104"/>
    <mergeCell ref="C104:C105"/>
    <mergeCell ref="E104:H105"/>
    <mergeCell ref="B95:S96"/>
    <mergeCell ref="U95:Z95"/>
    <mergeCell ref="AB95:AK95"/>
    <mergeCell ref="C99:AL99"/>
    <mergeCell ref="C102:C103"/>
    <mergeCell ref="E102:H103"/>
    <mergeCell ref="M103:U104"/>
    <mergeCell ref="X103:AB104"/>
    <mergeCell ref="AC103:AD104"/>
    <mergeCell ref="AF103:AG104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03-2025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Byron René  Castillo Casasola</cp:lastModifiedBy>
  <dcterms:created xsi:type="dcterms:W3CDTF">2025-04-02T19:39:50Z</dcterms:created>
  <dcterms:modified xsi:type="dcterms:W3CDTF">2025-04-08T16:47:58Z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0161D2BA06709A4424DD0C2D07AF9DDF1A2A8BF5C990DBC2C81F221D04A4940C3CF96C027E6952B77A8ED95F7A5604413B2839A018B1371CC9A54D51521C5C05CB1EA34BD3DE5E0F4EE0367D102140EFD56CF45B030E02CBEA1356CDEFC3DDD333B63A458F731207953A24BD2455048C67956B33EC5BDBB32440177826DA452</vt:lpwstr>
  </property>
  <property fmtid="{D5CDD505-2E9C-101B-9397-08002B2CF9AE}" pid="3" name="Business Objects Context Information1">
    <vt:lpwstr>D89FCD26570D55C0B0EE30A4197ECFA4496F83957D5644110EE0B84BDA0C07CC394B413B9FB0BB8D7632BB329CDB2DC8898451D4900691DDA9373F084B7D9AA4E4D5113660E25AE572DE050FF6155846497C727F5AE6C789C6C560075694E00FAB5F37A7671C9A482BCAFB88445B03983BB5D8FDE983641AA5F830C36F2CAA2</vt:lpwstr>
  </property>
  <property fmtid="{D5CDD505-2E9C-101B-9397-08002B2CF9AE}" pid="4" name="Business Objects Context Information2">
    <vt:lpwstr>D2C3317F67600BFC4ADABF14AE03E71332DB704BEDB8AF4E17FA7FD73C2B87C1498472D6D58AECD1A8951552A992E9632552DA9CFA7789F18FCB88AB4B219CC339AB32CFD18792D0F98886364915E3007C15F21CCBD2546FB373A328342912EF28C8B1A85753ED76C9E0DC38D069865F008FB5FCFCFBBB73B97E45A7E5E9EA5</vt:lpwstr>
  </property>
  <property fmtid="{D5CDD505-2E9C-101B-9397-08002B2CF9AE}" pid="5" name="Business Objects Context Information3">
    <vt:lpwstr>EA15DF18C93CA09E62DB608609EE6EE71FDB89B3D6E45891FEF2F67A1521B4937A931DD716E4BA4810DB698804B54370BEDBC6653228D6DA05A253EFD8C95F1D4EA0968A7E362B0F4E83E6B2D64FA8A5F1E9C937D1C184D971A6E2B3B5F63329E2C18F3C4D08BB39E5BAF03E03237B72746721A3AFA4A40F2ECDFFDABA31E5D</vt:lpwstr>
  </property>
  <property fmtid="{D5CDD505-2E9C-101B-9397-08002B2CF9AE}" pid="6" name="Business Objects Context Information4">
    <vt:lpwstr>AD3281C6C97A5A78C2388557E940F2E2549044F9F0C988023EFC080C6B36238FE7FA03C1437EDAF2738F052EF2C21E9D4A93A8F23F3271653B63C935DD14AEE9B60CA5C3EAF563F8D81F5D23392F581D2B908398982B635A2AC920918B699A0908155F024B145323C39FE2BE3CE8EAFFAA37F8EE9917F6AD6304BC3B85D1BE2</vt:lpwstr>
  </property>
  <property fmtid="{D5CDD505-2E9C-101B-9397-08002B2CF9AE}" pid="7" name="Business Objects Context Information5">
    <vt:lpwstr>737F11C1F2E592DD59433C65E40C58C48A72C47A1EDE516746C4D0B1D24368E7D9B65FE429B9ECC1563CDB4E8A5951F4B6B6A76C095F6858285D7FE61FEC2F52DE7D497CB120F021E80D45DFA8BABD35BB89210B2A8D2312E120FDC526FB703A2A583D2D450BE3AEB50F39F34E83F2E1D73233E3F6DD18BCD9E7C1E90A6B71B</vt:lpwstr>
  </property>
  <property fmtid="{D5CDD505-2E9C-101B-9397-08002B2CF9AE}" pid="8" name="Business Objects Context Information6">
    <vt:lpwstr>6EE16CAFF47462876345A5AE11447A2AE896DF86F5D4506776938E991041D3128673482333F6338C9AC3313F791CE3BFE6202B808BF25A5E1ABDE7583E7F19BB61F8ABD5DA7B3A3446BFE158BF99A933D8FD7ED1454F7A7160134AB4F8D4D872A487ACC4DE78B2E86F3106C351D1A34364A4E35E53D2F49455C8E1BBFD91859</vt:lpwstr>
  </property>
  <property fmtid="{D5CDD505-2E9C-101B-9397-08002B2CF9AE}" pid="9" name="Business Objects Context Information7">
    <vt:lpwstr>4FC14E01A</vt:lpwstr>
  </property>
</Properties>
</file>