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Plantilla temporal DOCs UIP\InformacionPublica\N22\"/>
    </mc:Choice>
  </mc:AlternateContent>
  <xr:revisionPtr revIDLastSave="0" documentId="13_ncr:1_{790F63BB-DF45-4822-AB07-0055012490F2}" xr6:coauthVersionLast="47" xr6:coauthVersionMax="47" xr10:uidLastSave="{00000000-0000-0000-0000-000000000000}"/>
  <bookViews>
    <workbookView xWindow="49170" yWindow="-120" windowWidth="19440" windowHeight="15000" tabRatio="500" xr2:uid="{37EFBCF0-F12C-4097-AB98-7B363D7A65C6}"/>
  </bookViews>
  <sheets>
    <sheet name="Sheet1" sheetId="1" r:id="rId1"/>
    <sheet name="08-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2" l="1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</calcChain>
</file>

<file path=xl/sharedStrings.xml><?xml version="1.0" encoding="utf-8"?>
<sst xmlns="http://schemas.openxmlformats.org/spreadsheetml/2006/main" count="293" uniqueCount="255">
  <si>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</si>
  <si>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</si>
  <si>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</si>
  <si>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</si>
  <si>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</si>
  <si>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</si>
  <si>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</si>
  <si>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2025</t>
  </si>
  <si>
    <t>PERIODO</t>
  </si>
  <si>
    <t>agosto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</si>
  <si>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</si>
  <si>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</si>
  <si>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</si>
  <si>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</si>
  <si>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</si>
  <si>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</si>
  <si>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</si>
  <si>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3306518</t>
  </si>
  <si>
    <t>EMPRESA MUNICIPAL DE AGUA DE LA CIUDAD DE GUATEMALA</t>
  </si>
  <si>
    <t>17517583</t>
  </si>
  <si>
    <t>UNIVERSIDAD DEL VALLE DE GUATEMALA</t>
  </si>
  <si>
    <t>7217137</t>
  </si>
  <si>
    <t>DIONICIO GODINEZ HECTOR AUGUSTO</t>
  </si>
  <si>
    <t>3440710</t>
  </si>
  <si>
    <t>INSTITUTO TECNICO DE CAPACITACION Y PRODUCTIVIDAD INTECAP</t>
  </si>
  <si>
    <t>8117535</t>
  </si>
  <si>
    <t>MORALES CHAVEZ LUIS LENIN</t>
  </si>
  <si>
    <t>80131557</t>
  </si>
  <si>
    <t>ESPAÑA MONTES DE OCA GUILLERMO</t>
  </si>
  <si>
    <t>58768017</t>
  </si>
  <si>
    <t>DE LEON ENRIQUEZ INGRID MIRNOLY</t>
  </si>
  <si>
    <t>9302735</t>
  </si>
  <si>
    <t>PEREZ CARRANZA ANA MARIA</t>
  </si>
  <si>
    <t>73770280</t>
  </si>
  <si>
    <t>RAMIREZ VASQUEZ LUIS ALFREDO</t>
  </si>
  <si>
    <t>88163369</t>
  </si>
  <si>
    <t>HERNÁNDEZ SANTOS BRYAN GUILLERMO</t>
  </si>
  <si>
    <t>73187399</t>
  </si>
  <si>
    <t>PONTAZA SOLER AMANDITA</t>
  </si>
  <si>
    <t>25394347</t>
  </si>
  <si>
    <t>SAC ESTACUY CARLOS ENRIQUE</t>
  </si>
  <si>
    <t>60914548</t>
  </si>
  <si>
    <t>TUYUC BAL FAUSTO RAFAEL</t>
  </si>
  <si>
    <t>118582453</t>
  </si>
  <si>
    <t>MONROY JARAMILLO JOSUÉ DANIEL</t>
  </si>
  <si>
    <t>24787876</t>
  </si>
  <si>
    <t>MORENO TIJERINO ANA LUCRECIA</t>
  </si>
  <si>
    <t>40897869</t>
  </si>
  <si>
    <t>PACHECO HERRERA DELMI MARLENI</t>
  </si>
  <si>
    <t>13994107</t>
  </si>
  <si>
    <t>ERAZO BAUTISTA EDITH ALICIA</t>
  </si>
  <si>
    <t>61224006</t>
  </si>
  <si>
    <t>JUAREZ BATZ NANCY PAOLA</t>
  </si>
  <si>
    <t>40430596</t>
  </si>
  <si>
    <t>LARA ROBLES DE SIU GADI LOURDES</t>
  </si>
  <si>
    <t>2359683K</t>
  </si>
  <si>
    <t>MEJIA MONTEPEQUE DE RODRIGUEZ LOYDA RAQUEL</t>
  </si>
  <si>
    <t>18553931</t>
  </si>
  <si>
    <t>SANCHEZ TEJEDA JUAN JOSE</t>
  </si>
  <si>
    <t>27989224</t>
  </si>
  <si>
    <t>SIGUENZA RUIZ JULIA ELISA</t>
  </si>
  <si>
    <t>9469664</t>
  </si>
  <si>
    <t>RIVAS DOMINGUEZ CELIA VANESSA</t>
  </si>
  <si>
    <t>41869079</t>
  </si>
  <si>
    <t>LOBOS PEREZ ALVARO ANTONIO</t>
  </si>
  <si>
    <t>26295709</t>
  </si>
  <si>
    <t>HERNANDEZ PINEDA LUIS ENRIQUE</t>
  </si>
  <si>
    <t>16675576</t>
  </si>
  <si>
    <t>GARCIA CANTE MARGARITA DE JESUS</t>
  </si>
  <si>
    <t>14833727</t>
  </si>
  <si>
    <t>VASQUEZ OSORIO MELVIN RODOLFO</t>
  </si>
  <si>
    <t>46223118</t>
  </si>
  <si>
    <t>SILVA SANDOVAL DE CASTRO MABELIN LISSETH</t>
  </si>
  <si>
    <t>15800903</t>
  </si>
  <si>
    <t>SANCHEZ RAVANALES MANUEL ROBERTO</t>
  </si>
  <si>
    <t>66569168</t>
  </si>
  <si>
    <t>ORELLANA PINEDA DEYANIRA ANA MARIA</t>
  </si>
  <si>
    <t>90684990</t>
  </si>
  <si>
    <t>LOPEZ MONZON LUISA FERNANDA</t>
  </si>
  <si>
    <t>49881221</t>
  </si>
  <si>
    <t>CAMACHO RAMIREZ ASTRID OLIVET</t>
  </si>
  <si>
    <t>80043224</t>
  </si>
  <si>
    <t>COMERCIALIZADORA ROMERCK, SOCIEDAD ANONIMA</t>
  </si>
  <si>
    <t>14206099</t>
  </si>
  <si>
    <t>CORRALES VALENZUELA CARMEN MARIA</t>
  </si>
  <si>
    <t>35540559</t>
  </si>
  <si>
    <t>ROSALES ORELLANA ALMA JULIETA</t>
  </si>
  <si>
    <t>1613950K</t>
  </si>
  <si>
    <t>TORTOLA DIEGUEZ PABLO RAUL</t>
  </si>
  <si>
    <t>107840626</t>
  </si>
  <si>
    <t>LOBOS REYES DIANA JUDITH</t>
  </si>
  <si>
    <t>38319772</t>
  </si>
  <si>
    <t>CAMPOSECO CHANG DE NICOLAU IVY MARIAM</t>
  </si>
  <si>
    <t>24781142</t>
  </si>
  <si>
    <t>PONCE FUENTES NINETTE ALEJANDRA</t>
  </si>
  <si>
    <t>5820065</t>
  </si>
  <si>
    <t>SAN MIGUEL SOCIEDAD ANONIMA</t>
  </si>
  <si>
    <t>90343999</t>
  </si>
  <si>
    <t>MULTISELLOS VILE, SOCIEDAD ANONIMA</t>
  </si>
  <si>
    <t>37981161</t>
  </si>
  <si>
    <t>YUPE AQUIL DE JEREZ MIRNA JEANETH</t>
  </si>
  <si>
    <t>87054256</t>
  </si>
  <si>
    <t>GARCÍA ZAPETA LAURA MARINA</t>
  </si>
  <si>
    <t>16398858</t>
  </si>
  <si>
    <t>MARROQUIN LOPEZ LILIAN ARACELY</t>
  </si>
  <si>
    <t>700141K</t>
  </si>
  <si>
    <t>PLATINO SOCIEDAD ANONIMA</t>
  </si>
  <si>
    <t>70840008</t>
  </si>
  <si>
    <t>ANLEU DIAZ MARIA JOSE</t>
  </si>
  <si>
    <t>7808127</t>
  </si>
  <si>
    <t>LOPEZ DE LEON BAYRON BILLY</t>
  </si>
  <si>
    <t>46882030</t>
  </si>
  <si>
    <t>ELIAS LOPEZ JESSIKA NINNETH</t>
  </si>
  <si>
    <t>75982366</t>
  </si>
  <si>
    <t>VANEGAS MORAZÁN KATHYA JUNIETH</t>
  </si>
  <si>
    <t>44449542</t>
  </si>
  <si>
    <t>PEREZ AMAYA DIANA LUCRECIA</t>
  </si>
  <si>
    <t>7378106</t>
  </si>
  <si>
    <t>OPERADORA DE TIENDAS  SOCIEDAD ANONIMA</t>
  </si>
  <si>
    <t>84380217</t>
  </si>
  <si>
    <t>MARROQUIN DE LEON MADELINE GUISEL</t>
  </si>
  <si>
    <t>25262068</t>
  </si>
  <si>
    <t>INDUSTRIA PANIFICADORA ISOPAN, SOCIEDAD ANONIMA</t>
  </si>
  <si>
    <t>57525056</t>
  </si>
  <si>
    <t>VASQUEZ CABRERA ANA CARMELA</t>
  </si>
  <si>
    <t>18248608</t>
  </si>
  <si>
    <t>BATRES AGUILAR DE RODRIGUEZ SILVIA ANTONIETA</t>
  </si>
  <si>
    <t>61493732</t>
  </si>
  <si>
    <t>LOPEZ MONZON GRECIA AZUCENA</t>
  </si>
  <si>
    <t>90013867</t>
  </si>
  <si>
    <t>CARRERA GIRÓN MARÍA DE FÁTIMA</t>
  </si>
  <si>
    <t>43971563</t>
  </si>
  <si>
    <t>PINEDA CARIAS MIRIAM AZUCENA</t>
  </si>
  <si>
    <t>74579797</t>
  </si>
  <si>
    <t>QUIROA MORALES DULCE MARIA</t>
  </si>
  <si>
    <t>108348539</t>
  </si>
  <si>
    <t>AJCÁ TORRES LILY YULIANA FELIZA</t>
  </si>
  <si>
    <t>5464064</t>
  </si>
  <si>
    <t>PATSY SOCIEDAD ANONIMA</t>
  </si>
  <si>
    <t>65855949</t>
  </si>
  <si>
    <t>HERRERA TEJAX FRANCISCO JAVIER</t>
  </si>
  <si>
    <t>52469050</t>
  </si>
  <si>
    <t>REGISTRO NACIONAL DE LAS PERSONAS- RENAP-</t>
  </si>
  <si>
    <t>4553543</t>
  </si>
  <si>
    <t>LOS TRES CABALLEROS SOCIEDAD ANONIMA</t>
  </si>
  <si>
    <t>98461761</t>
  </si>
  <si>
    <t>CERRAJERIA PRAHL POITEVIN, SOCIEDAD ANONIMA</t>
  </si>
  <si>
    <t>55905412</t>
  </si>
  <si>
    <t>OD GUATEMALA Y COMPAÑIA LIMITADA</t>
  </si>
  <si>
    <t>93817290</t>
  </si>
  <si>
    <t>DONDE LO DULCE SUCEDE, SOCIEDAD ANONIMA</t>
  </si>
  <si>
    <t>39674010</t>
  </si>
  <si>
    <t>CALDERON ALVARADO GLENDA LILIANA</t>
  </si>
  <si>
    <t>93167903</t>
  </si>
  <si>
    <t>ENRIQUEZ GUTIÉRREZ LAURA MARÍA</t>
  </si>
  <si>
    <t>80099165</t>
  </si>
  <si>
    <t>VALDEZ PETZZAROZZI ANDREA CAROLINA</t>
  </si>
  <si>
    <t>4389174</t>
  </si>
  <si>
    <t>SISTEMAS TECNICOS DE GUATEMALA SOCIEDAD ANONIMA</t>
  </si>
  <si>
    <t>102321345</t>
  </si>
  <si>
    <t>GUERRA ARIZANDIETA KAREN ALEJANDRA</t>
  </si>
  <si>
    <t>50713361</t>
  </si>
  <si>
    <t>CORONADO JEREZ CINDY BETZABELT</t>
  </si>
  <si>
    <t>12515922</t>
  </si>
  <si>
    <t>SEXTEO, SOCIEDAD ANONIMA</t>
  </si>
  <si>
    <t>22281614</t>
  </si>
  <si>
    <t>ALCAMIAL SOCIEDAD ANONIMA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</si>
  <si>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</si>
  <si>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</si>
  <si>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</si>
  <si>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</si>
  <si>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</si>
  <si>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</si>
  <si>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</si>
  <si>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</si>
  <si>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</si>
  <si>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</si>
  <si>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</si>
  <si>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AGOSTO 2025.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</si>
  <si>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</si>
  <si>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</si>
  <si>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</si>
  <si>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</si>
  <si>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</si>
  <si>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</si>
  <si>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 xml:space="preserve">770C416F - 4225257130	</t>
  </si>
  <si>
    <t>DISTRIBUIDORA JALAPEÑA, SOCIEDAD ANONIMA</t>
  </si>
  <si>
    <t>AGUA PURA EN GARRAFON.</t>
  </si>
  <si>
    <t xml:space="preserve">3CC13B85 - 113462860	</t>
  </si>
  <si>
    <t>COMPAÑÍA PUNTO DIGITAL, S.A.</t>
  </si>
  <si>
    <t xml:space="preserve">E5643951 - 2287485493	</t>
  </si>
  <si>
    <t>MAYORISTA DE TECNOLOGIA, SOCIEDAD ANONIMA</t>
  </si>
  <si>
    <t xml:space="preserve">B4AB630D - 3329245705	</t>
  </si>
  <si>
    <t>JORDAN,Y JORDAN, NELSON,LICINIO</t>
  </si>
  <si>
    <t xml:space="preserve">AA1163AD - 3313913504	</t>
  </si>
  <si>
    <t>PÉREZ,LUX,,JUSTO,RUFINO</t>
  </si>
  <si>
    <t xml:space="preserve">FF308A50 - 3395438398	</t>
  </si>
  <si>
    <t>LIBRERÍA E IMPRENTA VIVIAN S.A.</t>
  </si>
  <si>
    <t xml:space="preserve">DD2ED837 - 3833351712	</t>
  </si>
  <si>
    <t>GRAMAJO,REVOLORIO, TORRES,EDNA, ELIZABETH</t>
  </si>
  <si>
    <t xml:space="preserve">A2CA5DED - 1984643505	</t>
  </si>
  <si>
    <t>OROZCO,BARRIOS, FUENTES,YESENIA, LISBETH</t>
  </si>
  <si>
    <t xml:space="preserve">4E37414B - 3292349994	</t>
  </si>
  <si>
    <t xml:space="preserve">43AF8335 - 1986678525	</t>
  </si>
  <si>
    <t>MÉRIDA,JIMÉNEZ,,CARLOS,ABDUL</t>
  </si>
  <si>
    <t xml:space="preserve">3D2C6F0C - 2837923755	</t>
  </si>
  <si>
    <t>MÉRIDA,JIMÉNEZ, CARLOS,ABDUL</t>
  </si>
  <si>
    <t xml:space="preserve">F1BD6CA5 - 4173480148	</t>
  </si>
  <si>
    <t xml:space="preserve">ABDD196D - 336480020	</t>
  </si>
  <si>
    <t xml:space="preserve">1A0AB208 - 1413105061	</t>
  </si>
  <si>
    <t xml:space="preserve">58CC6F57 - 794840898	</t>
  </si>
  <si>
    <t xml:space="preserve">C3429D19 - 2831238754	</t>
  </si>
  <si>
    <t xml:space="preserve">0A9FFB54 - 1130447742	</t>
  </si>
  <si>
    <t xml:space="preserve">9E0942FF - 2591837728	</t>
  </si>
  <si>
    <t xml:space="preserve">D0B3F398 - 1925205372	</t>
  </si>
  <si>
    <t xml:space="preserve">5A545028 - 1056459709	</t>
  </si>
  <si>
    <t xml:space="preserve">015FB5E3 - 1704087137	</t>
  </si>
  <si>
    <t xml:space="preserve">4202CB12 - 1218859005	</t>
  </si>
  <si>
    <t xml:space="preserve">B9E288F2 - 1435910471	</t>
  </si>
  <si>
    <t xml:space="preserve">F9BA5135 - 4180496188	</t>
  </si>
  <si>
    <t>5B9E18E5-1807369182</t>
  </si>
  <si>
    <t>VEGA VILLATORO, EDELSO JAVIER</t>
  </si>
  <si>
    <t xml:space="preserve">SERVICIO DE FOTOCOPIADORAS </t>
  </si>
  <si>
    <t xml:space="preserve">F7551CD3-2213956393 </t>
  </si>
  <si>
    <t>INMOBILIARIA
HONEY-BEE S.A.</t>
  </si>
  <si>
    <t>ARRENDAMIENTO DE INMUEBLE OFICINAS CENTRALES ZONA 9, GUATEMALA.</t>
  </si>
  <si>
    <t>C0239A58-3755688340</t>
  </si>
  <si>
    <t>DE LEÓN BARRIENTOS
ANA CECILIA</t>
  </si>
  <si>
    <t>ARRENDAMIENTO DE SEDE QUETZALTENANGO</t>
  </si>
  <si>
    <t>9537A2E1 - 1984579010</t>
  </si>
  <si>
    <t>EMPRESA ELECTRICA DE
GUATEMALA S.A.</t>
  </si>
  <si>
    <t xml:space="preserve">SERVICIO DE ENERGIA ELECTRICA </t>
  </si>
  <si>
    <t>E6E7B873 - 2020690163</t>
  </si>
  <si>
    <t>95A9EF90 - 3583918730</t>
  </si>
  <si>
    <t>9FB80779 - 380912429</t>
  </si>
  <si>
    <t>54100937 - 1961379512</t>
  </si>
  <si>
    <t>73CC8F09 - 997017613</t>
  </si>
  <si>
    <t>7CC1A77F - 2904903646</t>
  </si>
  <si>
    <t>094C909D - 2447723538</t>
  </si>
  <si>
    <t>E0690724 - 1645563355</t>
  </si>
  <si>
    <t xml:space="preserve">1996B077 - 3285730764	</t>
  </si>
  <si>
    <t>TELECOMUNICACIONES DE GUATEMALA S.A.</t>
  </si>
  <si>
    <t xml:space="preserve">SERVICIO DE TELEFONIA CELULAR </t>
  </si>
  <si>
    <t xml:space="preserve">6B692598 - 3398780706	</t>
  </si>
  <si>
    <t>D3DECB1E - 1072513108</t>
  </si>
  <si>
    <t>SERVICIO DE TELEFONIA FIJA</t>
  </si>
  <si>
    <t>05A6E185 - 1967540154</t>
  </si>
  <si>
    <t>REDES HIBRIDAS, SOCIEDAD ANONIMA</t>
  </si>
  <si>
    <t>SERVICIO DE ENLACE DE INTERNET SEDE CENTRAL</t>
  </si>
  <si>
    <t>56D733A6 - 2866758449</t>
  </si>
  <si>
    <t>DELIVERY EXPRESS, SOCIEDAD ANONIMA</t>
  </si>
  <si>
    <t>SERVICIO DE CORRESPONDENCIA</t>
  </si>
  <si>
    <t>2460A625 - 1533363382</t>
  </si>
  <si>
    <t>SERVICIO DE ENLACE DE INTERNET SEDE Y TELEFONIA (SEDE DE QUETZALTENANGO)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</si>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</sst>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7" x14ac:knownFonts="1">
    <font>
      <sz val="10"/>
      <color indexed="8"/>
      <name val="ARIAL"/>
      <charset val="1"/>
    </font>
    <font>
      <sz val="11"/>
      <color theme="1"/>
      <name val="Aptos Narrow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164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 applyFill="1"/>
    <xf numFmtId="0" fontId="12" fillId="0" borderId="0" xfId="1" applyFont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165" fontId="12" fillId="0" borderId="0" xfId="1" applyNumberFormat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 applyFill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65" fontId="16" fillId="0" borderId="3" xfId="1" applyNumberFormat="1" applyFont="1" applyBorder="1" applyAlignment="1">
      <alignment vertical="center"/>
    </xf>
    <xf numFmtId="0" fontId="16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165" fontId="0" fillId="0" borderId="0" xfId="2" applyNumberFormat="1" applyFont="1" applyFill="1" applyAlignment="1">
      <alignment wrapText="1"/>
    </xf>
  </cellXfs>
  <cellStyles count="3">
    <cellStyle name="Millares 2" xfId="2" xr:uid="{8F276242-3BFA-446B-BA08-E706C5CF80C1}"/>
    <cellStyle name="Normal" xfId="0" builtinId="0"/>
    <cellStyle name="Normal 2" xfId="1" xr:uid="{70EE4F26-771A-4740-A663-30D396CB881C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FE64030D-B3F9-4BF9-97AC-BE0DEFE1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54E12-3307-4607-AACF-3C604F932EDB}">
  <sheetPr>
    <outlinePr summaryBelow="0"/>
    <pageSetUpPr autoPageBreaks="0"/>
  </sheetPr>
  <dimension ref="B1:AL108"/>
  <sheetViews>
    <sheetView showGridLines="0" tabSelected="1" workbookViewId="0">
      <selection activeCell="S18" sqref="S18"/>
    </sheetView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37" ht="6.75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Y3" s="6" t="s">
        <v>1</v>
      </c>
      <c r="Z3" s="6"/>
      <c r="AA3" s="6"/>
      <c r="AB3" s="6"/>
      <c r="AC3" s="6"/>
      <c r="AE3" s="22">
        <v>1</v>
      </c>
      <c r="AF3" s="22"/>
      <c r="AG3" s="23" t="s">
        <v>2</v>
      </c>
      <c r="AH3" s="23"/>
      <c r="AJ3" s="22">
        <v>2</v>
      </c>
    </row>
    <row r="4" spans="2:37" ht="6.75" customHeight="1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Y4" s="6"/>
      <c r="Z4" s="6"/>
      <c r="AA4" s="6"/>
      <c r="AB4" s="6"/>
      <c r="AC4" s="6"/>
      <c r="AE4" s="22"/>
      <c r="AF4" s="22"/>
      <c r="AG4" s="23"/>
      <c r="AH4" s="23"/>
      <c r="AJ4" s="22"/>
    </row>
    <row r="5" spans="2:37" ht="6.7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37" ht="13.5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Y6" s="6" t="s">
        <v>3</v>
      </c>
      <c r="Z6" s="6"/>
      <c r="AA6" s="6"/>
      <c r="AB6" s="6"/>
      <c r="AC6" s="6"/>
      <c r="AE6" s="24">
        <v>45901</v>
      </c>
      <c r="AF6" s="24"/>
      <c r="AG6" s="24"/>
      <c r="AH6" s="24"/>
      <c r="AI6" s="24"/>
      <c r="AJ6" s="24"/>
      <c r="AK6" s="24"/>
    </row>
    <row r="7" spans="2:37" ht="6.75" customHeight="1" x14ac:dyDescent="0.2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2:37" ht="13.5" customHeight="1" x14ac:dyDescent="0.2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Y8" s="6" t="s">
        <v>4</v>
      </c>
      <c r="Z8" s="6"/>
      <c r="AA8" s="6"/>
      <c r="AB8" s="6"/>
      <c r="AC8" s="6"/>
      <c r="AD8" s="25">
        <v>0.34922453703703704</v>
      </c>
      <c r="AE8" s="25"/>
      <c r="AF8" s="25"/>
      <c r="AG8" s="25"/>
      <c r="AH8" s="25"/>
      <c r="AI8" s="25"/>
      <c r="AJ8" s="25"/>
    </row>
    <row r="9" spans="2:37" ht="6.75" customHeight="1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Y9" s="6" t="s">
        <v>5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2:37" ht="6" customHeight="1" x14ac:dyDescent="0.2"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7" x14ac:dyDescent="0.2"/>
    <row r="12" spans="2:37" ht="13.5" customHeight="1" x14ac:dyDescent="0.2">
      <c r="C12" s="19" t="s">
        <v>6</v>
      </c>
      <c r="D12" s="19"/>
      <c r="E12" s="19"/>
      <c r="H12" s="20" t="s">
        <v>7</v>
      </c>
      <c r="I12" s="20"/>
      <c r="J12" s="20"/>
      <c r="K12" s="20"/>
      <c r="L12" s="20"/>
      <c r="M12" s="20"/>
      <c r="N12" s="20"/>
      <c r="O12" s="20"/>
    </row>
    <row r="13" spans="2:37" x14ac:dyDescent="0.2">
      <c r="C13" s="19" t="s">
        <v>8</v>
      </c>
      <c r="D13" s="19"/>
      <c r="E13" s="19"/>
      <c r="H13" s="2" t="s">
        <v>9</v>
      </c>
      <c r="J13" s="1" t="s">
        <v>10</v>
      </c>
      <c r="L13" s="20" t="s">
        <v>9</v>
      </c>
      <c r="M13" s="20"/>
      <c r="N13" s="20"/>
      <c r="O13" s="20"/>
      <c r="P13" s="20"/>
    </row>
    <row r="14" spans="2:37" ht="6.75" customHeight="1" x14ac:dyDescent="0.2"/>
    <row r="15" spans="2:37" x14ac:dyDescent="0.2"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37" ht="6.75" customHeight="1" x14ac:dyDescent="0.2"/>
    <row r="17" spans="2:37" ht="14.25" customHeight="1" x14ac:dyDescent="0.2">
      <c r="B17" s="19" t="s">
        <v>12</v>
      </c>
      <c r="C17" s="19"/>
      <c r="D17" s="19"/>
      <c r="G17" s="19" t="s">
        <v>13</v>
      </c>
      <c r="H17" s="19"/>
      <c r="I17" s="19"/>
      <c r="J17" s="19"/>
      <c r="K17" s="19"/>
      <c r="L17" s="19"/>
      <c r="M17" s="19"/>
      <c r="S17" s="17" t="s">
        <v>14</v>
      </c>
      <c r="T17" s="17"/>
      <c r="U17" s="17"/>
      <c r="V17" s="17"/>
      <c r="W17" s="17"/>
      <c r="X17" s="17"/>
      <c r="Y17" s="17"/>
      <c r="AC17" s="17" t="s">
        <v>15</v>
      </c>
      <c r="AD17" s="17"/>
      <c r="AE17" s="17"/>
      <c r="AF17" s="17"/>
      <c r="AG17" s="17"/>
      <c r="AH17" s="17"/>
      <c r="AI17" s="17"/>
      <c r="AJ17" s="17"/>
      <c r="AK17" s="17"/>
    </row>
    <row r="18" spans="2:37" ht="11.25" customHeight="1" x14ac:dyDescent="0.2"/>
    <row r="19" spans="2:37" ht="12" customHeight="1" x14ac:dyDescent="0.2"/>
    <row r="20" spans="2:37" ht="13.5" customHeight="1" x14ac:dyDescent="0.2"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5.25" customHeight="1" x14ac:dyDescent="0.2"/>
    <row r="22" spans="2:37" ht="13.5" customHeight="1" x14ac:dyDescent="0.2">
      <c r="B22" s="12" t="s">
        <v>17</v>
      </c>
      <c r="C22" s="12"/>
      <c r="D22" s="12"/>
      <c r="E22" s="12"/>
      <c r="G22" s="13" t="s">
        <v>18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U22" s="14">
        <v>1</v>
      </c>
      <c r="V22" s="14"/>
      <c r="W22" s="14"/>
      <c r="X22" s="14"/>
      <c r="Y22" s="14"/>
      <c r="Z22" s="14"/>
      <c r="AB22" s="15">
        <v>3937.95</v>
      </c>
      <c r="AC22" s="15"/>
      <c r="AD22" s="15"/>
      <c r="AE22" s="15"/>
      <c r="AF22" s="15"/>
      <c r="AG22" s="15"/>
      <c r="AH22" s="15"/>
      <c r="AI22" s="15"/>
      <c r="AJ22" s="15"/>
      <c r="AK22" s="15"/>
    </row>
    <row r="23" spans="2:37" ht="13.5" customHeight="1" x14ac:dyDescent="0.2">
      <c r="B23" s="12" t="s">
        <v>19</v>
      </c>
      <c r="C23" s="12"/>
      <c r="D23" s="12"/>
      <c r="E23" s="12"/>
      <c r="G23" s="13" t="s">
        <v>20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U23" s="14">
        <v>1</v>
      </c>
      <c r="V23" s="14"/>
      <c r="W23" s="14"/>
      <c r="X23" s="14"/>
      <c r="Y23" s="14"/>
      <c r="Z23" s="14"/>
      <c r="AB23" s="15">
        <v>3750</v>
      </c>
      <c r="AC23" s="15"/>
      <c r="AD23" s="15"/>
      <c r="AE23" s="15"/>
      <c r="AF23" s="15"/>
      <c r="AG23" s="15"/>
      <c r="AH23" s="15"/>
      <c r="AI23" s="15"/>
      <c r="AJ23" s="15"/>
      <c r="AK23" s="15"/>
    </row>
    <row r="24" spans="2:37" ht="13.5" customHeight="1" x14ac:dyDescent="0.2">
      <c r="B24" s="12" t="s">
        <v>21</v>
      </c>
      <c r="C24" s="12"/>
      <c r="D24" s="12"/>
      <c r="E24" s="12"/>
      <c r="G24" s="13" t="s">
        <v>22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U24" s="14">
        <v>10</v>
      </c>
      <c r="V24" s="14"/>
      <c r="W24" s="14"/>
      <c r="X24" s="14"/>
      <c r="Y24" s="14"/>
      <c r="Z24" s="14"/>
      <c r="AB24" s="15">
        <v>2630.5</v>
      </c>
      <c r="AC24" s="15"/>
      <c r="AD24" s="15"/>
      <c r="AE24" s="15"/>
      <c r="AF24" s="15"/>
      <c r="AG24" s="15"/>
      <c r="AH24" s="15"/>
      <c r="AI24" s="15"/>
      <c r="AJ24" s="15"/>
      <c r="AK24" s="15"/>
    </row>
    <row r="25" spans="2:37" x14ac:dyDescent="0.2">
      <c r="B25" s="12" t="s">
        <v>23</v>
      </c>
      <c r="C25" s="12"/>
      <c r="D25" s="12"/>
      <c r="E25" s="12"/>
      <c r="G25" s="16" t="s">
        <v>24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U25" s="14">
        <v>1</v>
      </c>
      <c r="V25" s="14"/>
      <c r="W25" s="14"/>
      <c r="X25" s="14"/>
      <c r="Y25" s="14"/>
      <c r="Z25" s="14"/>
      <c r="AB25" s="15">
        <v>2500</v>
      </c>
      <c r="AC25" s="15"/>
      <c r="AD25" s="15"/>
      <c r="AE25" s="15"/>
      <c r="AF25" s="15"/>
      <c r="AG25" s="15"/>
      <c r="AH25" s="15"/>
      <c r="AI25" s="15"/>
      <c r="AJ25" s="15"/>
      <c r="AK25" s="15"/>
    </row>
    <row r="26" spans="2:37" x14ac:dyDescent="0.2"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2:37" ht="13.5" customHeight="1" x14ac:dyDescent="0.2">
      <c r="B27" s="12" t="s">
        <v>25</v>
      </c>
      <c r="C27" s="12"/>
      <c r="D27" s="12"/>
      <c r="E27" s="12"/>
      <c r="G27" s="13" t="s">
        <v>26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U27" s="14">
        <v>8</v>
      </c>
      <c r="V27" s="14"/>
      <c r="W27" s="14"/>
      <c r="X27" s="14"/>
      <c r="Y27" s="14"/>
      <c r="Z27" s="14"/>
      <c r="AB27" s="15">
        <v>2062</v>
      </c>
      <c r="AC27" s="15"/>
      <c r="AD27" s="15"/>
      <c r="AE27" s="15"/>
      <c r="AF27" s="15"/>
      <c r="AG27" s="15"/>
      <c r="AH27" s="15"/>
      <c r="AI27" s="15"/>
      <c r="AJ27" s="15"/>
      <c r="AK27" s="15"/>
    </row>
    <row r="28" spans="2:37" ht="13.5" customHeight="1" x14ac:dyDescent="0.2">
      <c r="B28" s="12" t="s">
        <v>27</v>
      </c>
      <c r="C28" s="12"/>
      <c r="D28" s="12"/>
      <c r="E28" s="12"/>
      <c r="G28" s="13" t="s">
        <v>28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U28" s="14">
        <v>9</v>
      </c>
      <c r="V28" s="14"/>
      <c r="W28" s="14"/>
      <c r="X28" s="14"/>
      <c r="Y28" s="14"/>
      <c r="Z28" s="14"/>
      <c r="AB28" s="15">
        <v>2014</v>
      </c>
      <c r="AC28" s="15"/>
      <c r="AD28" s="15"/>
      <c r="AE28" s="15"/>
      <c r="AF28" s="15"/>
      <c r="AG28" s="15"/>
      <c r="AH28" s="15"/>
      <c r="AI28" s="15"/>
      <c r="AJ28" s="15"/>
      <c r="AK28" s="15"/>
    </row>
    <row r="29" spans="2:37" ht="13.5" customHeight="1" x14ac:dyDescent="0.2">
      <c r="B29" s="12" t="s">
        <v>29</v>
      </c>
      <c r="C29" s="12"/>
      <c r="D29" s="12"/>
      <c r="E29" s="12"/>
      <c r="G29" s="13" t="s">
        <v>30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U29" s="14">
        <v>7</v>
      </c>
      <c r="V29" s="14"/>
      <c r="W29" s="14"/>
      <c r="X29" s="14"/>
      <c r="Y29" s="14"/>
      <c r="Z29" s="14"/>
      <c r="AB29" s="15">
        <v>1870</v>
      </c>
      <c r="AC29" s="15"/>
      <c r="AD29" s="15"/>
      <c r="AE29" s="15"/>
      <c r="AF29" s="15"/>
      <c r="AG29" s="15"/>
      <c r="AH29" s="15"/>
      <c r="AI29" s="15"/>
      <c r="AJ29" s="15"/>
      <c r="AK29" s="15"/>
    </row>
    <row r="30" spans="2:37" ht="13.5" customHeight="1" x14ac:dyDescent="0.2">
      <c r="B30" s="12" t="s">
        <v>31</v>
      </c>
      <c r="C30" s="12"/>
      <c r="D30" s="12"/>
      <c r="E30" s="12"/>
      <c r="G30" s="13" t="s">
        <v>32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U30" s="14">
        <v>5</v>
      </c>
      <c r="V30" s="14"/>
      <c r="W30" s="14"/>
      <c r="X30" s="14"/>
      <c r="Y30" s="14"/>
      <c r="Z30" s="14"/>
      <c r="AB30" s="15">
        <v>1353</v>
      </c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7" ht="13.5" customHeight="1" x14ac:dyDescent="0.2">
      <c r="B31" s="12" t="s">
        <v>33</v>
      </c>
      <c r="C31" s="12"/>
      <c r="D31" s="12"/>
      <c r="E31" s="12"/>
      <c r="G31" s="13" t="s">
        <v>34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U31" s="14">
        <v>4</v>
      </c>
      <c r="V31" s="14"/>
      <c r="W31" s="14"/>
      <c r="X31" s="14"/>
      <c r="Y31" s="14"/>
      <c r="Z31" s="14"/>
      <c r="AB31" s="15">
        <v>1322</v>
      </c>
      <c r="AC31" s="15"/>
      <c r="AD31" s="15"/>
      <c r="AE31" s="15"/>
      <c r="AF31" s="15"/>
      <c r="AG31" s="15"/>
      <c r="AH31" s="15"/>
      <c r="AI31" s="15"/>
      <c r="AJ31" s="15"/>
      <c r="AK31" s="15"/>
    </row>
    <row r="32" spans="2:37" ht="13.5" customHeight="1" x14ac:dyDescent="0.2">
      <c r="B32" s="12" t="s">
        <v>35</v>
      </c>
      <c r="C32" s="12"/>
      <c r="D32" s="12"/>
      <c r="E32" s="12"/>
      <c r="G32" s="13" t="s">
        <v>36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U32" s="14">
        <v>2</v>
      </c>
      <c r="V32" s="14"/>
      <c r="W32" s="14"/>
      <c r="X32" s="14"/>
      <c r="Y32" s="14"/>
      <c r="Z32" s="14"/>
      <c r="AB32" s="15">
        <v>1245.5999999999999</v>
      </c>
      <c r="AC32" s="15"/>
      <c r="AD32" s="15"/>
      <c r="AE32" s="15"/>
      <c r="AF32" s="15"/>
      <c r="AG32" s="15"/>
      <c r="AH32" s="15"/>
      <c r="AI32" s="15"/>
      <c r="AJ32" s="15"/>
      <c r="AK32" s="15"/>
    </row>
    <row r="33" spans="2:37" ht="13.5" customHeight="1" x14ac:dyDescent="0.2">
      <c r="B33" s="12" t="s">
        <v>37</v>
      </c>
      <c r="C33" s="12"/>
      <c r="D33" s="12"/>
      <c r="E33" s="12"/>
      <c r="G33" s="13" t="s">
        <v>38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U33" s="14">
        <v>4</v>
      </c>
      <c r="V33" s="14"/>
      <c r="W33" s="14"/>
      <c r="X33" s="14"/>
      <c r="Y33" s="14"/>
      <c r="Z33" s="14"/>
      <c r="AB33" s="15">
        <v>1159</v>
      </c>
      <c r="AC33" s="15"/>
      <c r="AD33" s="15"/>
      <c r="AE33" s="15"/>
      <c r="AF33" s="15"/>
      <c r="AG33" s="15"/>
      <c r="AH33" s="15"/>
      <c r="AI33" s="15"/>
      <c r="AJ33" s="15"/>
      <c r="AK33" s="15"/>
    </row>
    <row r="34" spans="2:37" ht="13.5" customHeight="1" x14ac:dyDescent="0.2">
      <c r="B34" s="12" t="s">
        <v>39</v>
      </c>
      <c r="C34" s="12"/>
      <c r="D34" s="12"/>
      <c r="E34" s="12"/>
      <c r="G34" s="13" t="s">
        <v>40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U34" s="14">
        <v>5</v>
      </c>
      <c r="V34" s="14"/>
      <c r="W34" s="14"/>
      <c r="X34" s="14"/>
      <c r="Y34" s="14"/>
      <c r="Z34" s="14"/>
      <c r="AB34" s="15">
        <v>1159</v>
      </c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ht="13.5" customHeight="1" x14ac:dyDescent="0.2">
      <c r="B35" s="12" t="s">
        <v>41</v>
      </c>
      <c r="C35" s="12"/>
      <c r="D35" s="12"/>
      <c r="E35" s="12"/>
      <c r="G35" s="13" t="s">
        <v>42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U35" s="14">
        <v>3</v>
      </c>
      <c r="V35" s="14"/>
      <c r="W35" s="14"/>
      <c r="X35" s="14"/>
      <c r="Y35" s="14"/>
      <c r="Z35" s="14"/>
      <c r="AB35" s="15">
        <v>1134</v>
      </c>
      <c r="AC35" s="15"/>
      <c r="AD35" s="15"/>
      <c r="AE35" s="15"/>
      <c r="AF35" s="15"/>
      <c r="AG35" s="15"/>
      <c r="AH35" s="15"/>
      <c r="AI35" s="15"/>
      <c r="AJ35" s="15"/>
      <c r="AK35" s="15"/>
    </row>
    <row r="36" spans="2:37" ht="13.5" customHeight="1" x14ac:dyDescent="0.2">
      <c r="B36" s="12" t="s">
        <v>43</v>
      </c>
      <c r="C36" s="12"/>
      <c r="D36" s="12"/>
      <c r="E36" s="12"/>
      <c r="G36" s="13" t="s">
        <v>44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U36" s="14">
        <v>3</v>
      </c>
      <c r="V36" s="14"/>
      <c r="W36" s="14"/>
      <c r="X36" s="14"/>
      <c r="Y36" s="14"/>
      <c r="Z36" s="14"/>
      <c r="AB36" s="15">
        <v>1118</v>
      </c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37" ht="13.5" customHeight="1" x14ac:dyDescent="0.2">
      <c r="B37" s="12" t="s">
        <v>45</v>
      </c>
      <c r="C37" s="12"/>
      <c r="D37" s="12"/>
      <c r="E37" s="12"/>
      <c r="G37" s="13" t="s">
        <v>46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U37" s="14">
        <v>6</v>
      </c>
      <c r="V37" s="14"/>
      <c r="W37" s="14"/>
      <c r="X37" s="14"/>
      <c r="Y37" s="14"/>
      <c r="Z37" s="14"/>
      <c r="AB37" s="15">
        <v>1060</v>
      </c>
      <c r="AC37" s="15"/>
      <c r="AD37" s="15"/>
      <c r="AE37" s="15"/>
      <c r="AF37" s="15"/>
      <c r="AG37" s="15"/>
      <c r="AH37" s="15"/>
      <c r="AI37" s="15"/>
      <c r="AJ37" s="15"/>
      <c r="AK37" s="15"/>
    </row>
    <row r="38" spans="2:37" ht="13.5" customHeight="1" x14ac:dyDescent="0.2">
      <c r="B38" s="12" t="s">
        <v>47</v>
      </c>
      <c r="C38" s="12"/>
      <c r="D38" s="12"/>
      <c r="E38" s="12"/>
      <c r="G38" s="13" t="s">
        <v>48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U38" s="14">
        <v>4</v>
      </c>
      <c r="V38" s="14"/>
      <c r="W38" s="14"/>
      <c r="X38" s="14"/>
      <c r="Y38" s="14"/>
      <c r="Z38" s="14"/>
      <c r="AB38" s="15">
        <v>1043</v>
      </c>
      <c r="AC38" s="15"/>
      <c r="AD38" s="15"/>
      <c r="AE38" s="15"/>
      <c r="AF38" s="15"/>
      <c r="AG38" s="15"/>
      <c r="AH38" s="15"/>
      <c r="AI38" s="15"/>
      <c r="AJ38" s="15"/>
      <c r="AK38" s="15"/>
    </row>
    <row r="39" spans="2:37" ht="13.5" customHeight="1" x14ac:dyDescent="0.2">
      <c r="B39" s="12" t="s">
        <v>49</v>
      </c>
      <c r="C39" s="12"/>
      <c r="D39" s="12"/>
      <c r="E39" s="12"/>
      <c r="G39" s="13" t="s">
        <v>50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U39" s="14">
        <v>2</v>
      </c>
      <c r="V39" s="14"/>
      <c r="W39" s="14"/>
      <c r="X39" s="14"/>
      <c r="Y39" s="14"/>
      <c r="Z39" s="14"/>
      <c r="AB39" s="15">
        <v>1025.5</v>
      </c>
      <c r="AC39" s="15"/>
      <c r="AD39" s="15"/>
      <c r="AE39" s="15"/>
      <c r="AF39" s="15"/>
      <c r="AG39" s="15"/>
      <c r="AH39" s="15"/>
      <c r="AI39" s="15"/>
      <c r="AJ39" s="15"/>
      <c r="AK39" s="15"/>
    </row>
    <row r="40" spans="2:37" ht="13.5" customHeight="1" x14ac:dyDescent="0.2">
      <c r="B40" s="12" t="s">
        <v>51</v>
      </c>
      <c r="C40" s="12"/>
      <c r="D40" s="12"/>
      <c r="E40" s="12"/>
      <c r="G40" s="13" t="s">
        <v>52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U40" s="14">
        <v>6</v>
      </c>
      <c r="V40" s="14"/>
      <c r="W40" s="14"/>
      <c r="X40" s="14"/>
      <c r="Y40" s="14"/>
      <c r="Z40" s="14"/>
      <c r="AB40" s="15">
        <v>983.5</v>
      </c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3.5" customHeight="1" x14ac:dyDescent="0.2">
      <c r="B41" s="12" t="s">
        <v>53</v>
      </c>
      <c r="C41" s="12"/>
      <c r="D41" s="12"/>
      <c r="E41" s="12"/>
      <c r="G41" s="13" t="s">
        <v>54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U41" s="14">
        <v>2</v>
      </c>
      <c r="V41" s="14"/>
      <c r="W41" s="14"/>
      <c r="X41" s="14"/>
      <c r="Y41" s="14"/>
      <c r="Z41" s="14"/>
      <c r="AB41" s="15">
        <v>958.5</v>
      </c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ht="13.5" customHeight="1" x14ac:dyDescent="0.2">
      <c r="B42" s="12" t="s">
        <v>55</v>
      </c>
      <c r="C42" s="12"/>
      <c r="D42" s="12"/>
      <c r="E42" s="12"/>
      <c r="G42" s="13" t="s">
        <v>56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U42" s="14">
        <v>5</v>
      </c>
      <c r="V42" s="14"/>
      <c r="W42" s="14"/>
      <c r="X42" s="14"/>
      <c r="Y42" s="14"/>
      <c r="Z42" s="14"/>
      <c r="AB42" s="15">
        <v>916</v>
      </c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3.5" customHeight="1" x14ac:dyDescent="0.2">
      <c r="B43" s="12" t="s">
        <v>57</v>
      </c>
      <c r="C43" s="12"/>
      <c r="D43" s="12"/>
      <c r="E43" s="12"/>
      <c r="G43" s="13" t="s">
        <v>58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U43" s="14">
        <v>5</v>
      </c>
      <c r="V43" s="14"/>
      <c r="W43" s="14"/>
      <c r="X43" s="14"/>
      <c r="Y43" s="14"/>
      <c r="Z43" s="14"/>
      <c r="AB43" s="15">
        <v>902</v>
      </c>
      <c r="AC43" s="15"/>
      <c r="AD43" s="15"/>
      <c r="AE43" s="15"/>
      <c r="AF43" s="15"/>
      <c r="AG43" s="15"/>
      <c r="AH43" s="15"/>
      <c r="AI43" s="15"/>
      <c r="AJ43" s="15"/>
      <c r="AK43" s="15"/>
    </row>
    <row r="44" spans="2:37" ht="13.5" customHeight="1" x14ac:dyDescent="0.2">
      <c r="B44" s="12" t="s">
        <v>59</v>
      </c>
      <c r="C44" s="12"/>
      <c r="D44" s="12"/>
      <c r="E44" s="12"/>
      <c r="G44" s="13" t="s">
        <v>60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U44" s="14">
        <v>1</v>
      </c>
      <c r="V44" s="14"/>
      <c r="W44" s="14"/>
      <c r="X44" s="14"/>
      <c r="Y44" s="14"/>
      <c r="Z44" s="14"/>
      <c r="AB44" s="15">
        <v>895.2</v>
      </c>
      <c r="AC44" s="15"/>
      <c r="AD44" s="15"/>
      <c r="AE44" s="15"/>
      <c r="AF44" s="15"/>
      <c r="AG44" s="15"/>
      <c r="AH44" s="15"/>
      <c r="AI44" s="15"/>
      <c r="AJ44" s="15"/>
      <c r="AK44" s="15"/>
    </row>
    <row r="45" spans="2:37" ht="13.5" customHeight="1" x14ac:dyDescent="0.2">
      <c r="B45" s="12" t="s">
        <v>61</v>
      </c>
      <c r="C45" s="12"/>
      <c r="D45" s="12"/>
      <c r="E45" s="12"/>
      <c r="G45" s="13" t="s">
        <v>62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U45" s="14">
        <v>5</v>
      </c>
      <c r="V45" s="14"/>
      <c r="W45" s="14"/>
      <c r="X45" s="14"/>
      <c r="Y45" s="14"/>
      <c r="Z45" s="14"/>
      <c r="AB45" s="15">
        <v>886.5</v>
      </c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ht="13.5" customHeight="1" x14ac:dyDescent="0.2">
      <c r="B46" s="12" t="s">
        <v>63</v>
      </c>
      <c r="C46" s="12"/>
      <c r="D46" s="12"/>
      <c r="E46" s="12"/>
      <c r="G46" s="13" t="s">
        <v>64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U46" s="14">
        <v>5</v>
      </c>
      <c r="V46" s="14"/>
      <c r="W46" s="14"/>
      <c r="X46" s="14"/>
      <c r="Y46" s="14"/>
      <c r="Z46" s="14"/>
      <c r="AB46" s="15">
        <v>880</v>
      </c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ht="13.5" customHeight="1" x14ac:dyDescent="0.2">
      <c r="B47" s="12" t="s">
        <v>65</v>
      </c>
      <c r="C47" s="12"/>
      <c r="D47" s="12"/>
      <c r="E47" s="12"/>
      <c r="G47" s="13" t="s">
        <v>66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U47" s="14">
        <v>8</v>
      </c>
      <c r="V47" s="14"/>
      <c r="W47" s="14"/>
      <c r="X47" s="14"/>
      <c r="Y47" s="14"/>
      <c r="Z47" s="14"/>
      <c r="AB47" s="15">
        <v>879</v>
      </c>
      <c r="AC47" s="15"/>
      <c r="AD47" s="15"/>
      <c r="AE47" s="15"/>
      <c r="AF47" s="15"/>
      <c r="AG47" s="15"/>
      <c r="AH47" s="15"/>
      <c r="AI47" s="15"/>
      <c r="AJ47" s="15"/>
      <c r="AK47" s="15"/>
    </row>
    <row r="48" spans="2:37" ht="13.5" customHeight="1" x14ac:dyDescent="0.2">
      <c r="B48" s="12" t="s">
        <v>67</v>
      </c>
      <c r="C48" s="12"/>
      <c r="D48" s="12"/>
      <c r="E48" s="12"/>
      <c r="G48" s="13" t="s">
        <v>68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U48" s="14">
        <v>4</v>
      </c>
      <c r="V48" s="14"/>
      <c r="W48" s="14"/>
      <c r="X48" s="14"/>
      <c r="Y48" s="14"/>
      <c r="Z48" s="14"/>
      <c r="AB48" s="15">
        <v>755</v>
      </c>
      <c r="AC48" s="15"/>
      <c r="AD48" s="15"/>
      <c r="AE48" s="15"/>
      <c r="AF48" s="15"/>
      <c r="AG48" s="15"/>
      <c r="AH48" s="15"/>
      <c r="AI48" s="15"/>
      <c r="AJ48" s="15"/>
      <c r="AK48" s="15"/>
    </row>
    <row r="49" spans="2:37" ht="13.5" customHeight="1" x14ac:dyDescent="0.2">
      <c r="B49" s="12" t="s">
        <v>69</v>
      </c>
      <c r="C49" s="12"/>
      <c r="D49" s="12"/>
      <c r="E49" s="12"/>
      <c r="G49" s="13" t="s">
        <v>70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U49" s="14">
        <v>5</v>
      </c>
      <c r="V49" s="14"/>
      <c r="W49" s="14"/>
      <c r="X49" s="14"/>
      <c r="Y49" s="14"/>
      <c r="Z49" s="14"/>
      <c r="AB49" s="15">
        <v>727</v>
      </c>
      <c r="AC49" s="15"/>
      <c r="AD49" s="15"/>
      <c r="AE49" s="15"/>
      <c r="AF49" s="15"/>
      <c r="AG49" s="15"/>
      <c r="AH49" s="15"/>
      <c r="AI49" s="15"/>
      <c r="AJ49" s="15"/>
      <c r="AK49" s="15"/>
    </row>
    <row r="50" spans="2:37" ht="13.5" customHeight="1" x14ac:dyDescent="0.2">
      <c r="B50" s="12" t="s">
        <v>71</v>
      </c>
      <c r="C50" s="12"/>
      <c r="D50" s="12"/>
      <c r="E50" s="12"/>
      <c r="G50" s="13" t="s">
        <v>72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U50" s="14">
        <v>7</v>
      </c>
      <c r="V50" s="14"/>
      <c r="W50" s="14"/>
      <c r="X50" s="14"/>
      <c r="Y50" s="14"/>
      <c r="Z50" s="14"/>
      <c r="AB50" s="15">
        <v>693.5</v>
      </c>
      <c r="AC50" s="15"/>
      <c r="AD50" s="15"/>
      <c r="AE50" s="15"/>
      <c r="AF50" s="15"/>
      <c r="AG50" s="15"/>
      <c r="AH50" s="15"/>
      <c r="AI50" s="15"/>
      <c r="AJ50" s="15"/>
      <c r="AK50" s="15"/>
    </row>
    <row r="51" spans="2:37" ht="13.5" customHeight="1" x14ac:dyDescent="0.2">
      <c r="B51" s="12" t="s">
        <v>73</v>
      </c>
      <c r="C51" s="12"/>
      <c r="D51" s="12"/>
      <c r="E51" s="12"/>
      <c r="G51" s="13" t="s">
        <v>74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U51" s="14">
        <v>3</v>
      </c>
      <c r="V51" s="14"/>
      <c r="W51" s="14"/>
      <c r="X51" s="14"/>
      <c r="Y51" s="14"/>
      <c r="Z51" s="14"/>
      <c r="AB51" s="15">
        <v>672</v>
      </c>
      <c r="AC51" s="15"/>
      <c r="AD51" s="15"/>
      <c r="AE51" s="15"/>
      <c r="AF51" s="15"/>
      <c r="AG51" s="15"/>
      <c r="AH51" s="15"/>
      <c r="AI51" s="15"/>
      <c r="AJ51" s="15"/>
      <c r="AK51" s="15"/>
    </row>
    <row r="52" spans="2:37" ht="13.5" customHeight="1" x14ac:dyDescent="0.2">
      <c r="B52" s="12" t="s">
        <v>75</v>
      </c>
      <c r="C52" s="12"/>
      <c r="D52" s="12"/>
      <c r="E52" s="12"/>
      <c r="G52" s="13" t="s">
        <v>76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U52" s="14">
        <v>5</v>
      </c>
      <c r="V52" s="14"/>
      <c r="W52" s="14"/>
      <c r="X52" s="14"/>
      <c r="Y52" s="14"/>
      <c r="Z52" s="14"/>
      <c r="AB52" s="15">
        <v>650</v>
      </c>
      <c r="AC52" s="15"/>
      <c r="AD52" s="15"/>
      <c r="AE52" s="15"/>
      <c r="AF52" s="15"/>
      <c r="AG52" s="15"/>
      <c r="AH52" s="15"/>
      <c r="AI52" s="15"/>
      <c r="AJ52" s="15"/>
      <c r="AK52" s="15"/>
    </row>
    <row r="53" spans="2:37" ht="13.5" customHeight="1" x14ac:dyDescent="0.2">
      <c r="B53" s="12" t="s">
        <v>77</v>
      </c>
      <c r="C53" s="12"/>
      <c r="D53" s="12"/>
      <c r="E53" s="12"/>
      <c r="G53" s="13" t="s">
        <v>78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U53" s="14">
        <v>4</v>
      </c>
      <c r="V53" s="14"/>
      <c r="W53" s="14"/>
      <c r="X53" s="14"/>
      <c r="Y53" s="14"/>
      <c r="Z53" s="14"/>
      <c r="AB53" s="15">
        <v>613</v>
      </c>
      <c r="AC53" s="15"/>
      <c r="AD53" s="15"/>
      <c r="AE53" s="15"/>
      <c r="AF53" s="15"/>
      <c r="AG53" s="15"/>
      <c r="AH53" s="15"/>
      <c r="AI53" s="15"/>
      <c r="AJ53" s="15"/>
      <c r="AK53" s="15"/>
    </row>
    <row r="54" spans="2:37" ht="13.5" customHeight="1" x14ac:dyDescent="0.2">
      <c r="B54" s="12" t="s">
        <v>79</v>
      </c>
      <c r="C54" s="12"/>
      <c r="D54" s="12"/>
      <c r="E54" s="12"/>
      <c r="G54" s="13" t="s">
        <v>80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U54" s="14">
        <v>2</v>
      </c>
      <c r="V54" s="14"/>
      <c r="W54" s="14"/>
      <c r="X54" s="14"/>
      <c r="Y54" s="14"/>
      <c r="Z54" s="14"/>
      <c r="AB54" s="15">
        <v>612</v>
      </c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 ht="13.5" customHeight="1" x14ac:dyDescent="0.2">
      <c r="B55" s="12" t="s">
        <v>81</v>
      </c>
      <c r="C55" s="12"/>
      <c r="D55" s="12"/>
      <c r="E55" s="12"/>
      <c r="G55" s="13" t="s">
        <v>82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U55" s="14">
        <v>1</v>
      </c>
      <c r="V55" s="14"/>
      <c r="W55" s="14"/>
      <c r="X55" s="14"/>
      <c r="Y55" s="14"/>
      <c r="Z55" s="14"/>
      <c r="AB55" s="15">
        <v>604.20000000000005</v>
      </c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37" ht="13.5" customHeight="1" x14ac:dyDescent="0.2">
      <c r="B56" s="12" t="s">
        <v>83</v>
      </c>
      <c r="C56" s="12"/>
      <c r="D56" s="12"/>
      <c r="E56" s="12"/>
      <c r="G56" s="13" t="s">
        <v>84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U56" s="14">
        <v>6</v>
      </c>
      <c r="V56" s="14"/>
      <c r="W56" s="14"/>
      <c r="X56" s="14"/>
      <c r="Y56" s="14"/>
      <c r="Z56" s="14"/>
      <c r="AB56" s="15">
        <v>576.5</v>
      </c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37" ht="13.5" customHeight="1" x14ac:dyDescent="0.2">
      <c r="B57" s="12" t="s">
        <v>85</v>
      </c>
      <c r="C57" s="12"/>
      <c r="D57" s="12"/>
      <c r="E57" s="12"/>
      <c r="G57" s="13" t="s">
        <v>86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U57" s="14">
        <v>3</v>
      </c>
      <c r="V57" s="14"/>
      <c r="W57" s="14"/>
      <c r="X57" s="14"/>
      <c r="Y57" s="14"/>
      <c r="Z57" s="14"/>
      <c r="AB57" s="15">
        <v>571</v>
      </c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ht="13.5" customHeight="1" x14ac:dyDescent="0.2">
      <c r="B58" s="12" t="s">
        <v>87</v>
      </c>
      <c r="C58" s="12"/>
      <c r="D58" s="12"/>
      <c r="E58" s="12"/>
      <c r="G58" s="13" t="s">
        <v>88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U58" s="14">
        <v>1</v>
      </c>
      <c r="V58" s="14"/>
      <c r="W58" s="14"/>
      <c r="X58" s="14"/>
      <c r="Y58" s="14"/>
      <c r="Z58" s="14"/>
      <c r="AB58" s="15">
        <v>567</v>
      </c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37" ht="13.5" customHeight="1" x14ac:dyDescent="0.2">
      <c r="B59" s="12" t="s">
        <v>89</v>
      </c>
      <c r="C59" s="12"/>
      <c r="D59" s="12"/>
      <c r="E59" s="12"/>
      <c r="G59" s="13" t="s">
        <v>90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U59" s="14">
        <v>1</v>
      </c>
      <c r="V59" s="14"/>
      <c r="W59" s="14"/>
      <c r="X59" s="14"/>
      <c r="Y59" s="14"/>
      <c r="Z59" s="14"/>
      <c r="AB59" s="15">
        <v>545</v>
      </c>
      <c r="AC59" s="15"/>
      <c r="AD59" s="15"/>
      <c r="AE59" s="15"/>
      <c r="AF59" s="15"/>
      <c r="AG59" s="15"/>
      <c r="AH59" s="15"/>
      <c r="AI59" s="15"/>
      <c r="AJ59" s="15"/>
      <c r="AK59" s="15"/>
    </row>
    <row r="60" spans="2:37" ht="13.5" customHeight="1" x14ac:dyDescent="0.2">
      <c r="B60" s="12" t="s">
        <v>91</v>
      </c>
      <c r="C60" s="12"/>
      <c r="D60" s="12"/>
      <c r="E60" s="12"/>
      <c r="G60" s="13" t="s">
        <v>92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U60" s="14">
        <v>1</v>
      </c>
      <c r="V60" s="14"/>
      <c r="W60" s="14"/>
      <c r="X60" s="14"/>
      <c r="Y60" s="14"/>
      <c r="Z60" s="14"/>
      <c r="AB60" s="15">
        <v>505</v>
      </c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ht="13.5" customHeight="1" x14ac:dyDescent="0.2">
      <c r="B61" s="12" t="s">
        <v>93</v>
      </c>
      <c r="C61" s="12"/>
      <c r="D61" s="12"/>
      <c r="E61" s="12"/>
      <c r="G61" s="13" t="s">
        <v>94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U61" s="14">
        <v>1</v>
      </c>
      <c r="V61" s="14"/>
      <c r="W61" s="14"/>
      <c r="X61" s="14"/>
      <c r="Y61" s="14"/>
      <c r="Z61" s="14"/>
      <c r="AB61" s="15">
        <v>504</v>
      </c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37" ht="13.5" customHeight="1" x14ac:dyDescent="0.2">
      <c r="B62" s="12" t="s">
        <v>95</v>
      </c>
      <c r="C62" s="12"/>
      <c r="D62" s="12"/>
      <c r="E62" s="12"/>
      <c r="G62" s="13" t="s">
        <v>96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U62" s="14">
        <v>1</v>
      </c>
      <c r="V62" s="14"/>
      <c r="W62" s="14"/>
      <c r="X62" s="14"/>
      <c r="Y62" s="14"/>
      <c r="Z62" s="14"/>
      <c r="AB62" s="15">
        <v>494.5</v>
      </c>
      <c r="AC62" s="15"/>
      <c r="AD62" s="15"/>
      <c r="AE62" s="15"/>
      <c r="AF62" s="15"/>
      <c r="AG62" s="15"/>
      <c r="AH62" s="15"/>
      <c r="AI62" s="15"/>
      <c r="AJ62" s="15"/>
      <c r="AK62" s="15"/>
    </row>
    <row r="63" spans="2:37" ht="13.5" customHeight="1" x14ac:dyDescent="0.2">
      <c r="B63" s="12" t="s">
        <v>97</v>
      </c>
      <c r="C63" s="12"/>
      <c r="D63" s="12"/>
      <c r="E63" s="12"/>
      <c r="G63" s="13" t="s">
        <v>98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U63" s="14">
        <v>1</v>
      </c>
      <c r="V63" s="14"/>
      <c r="W63" s="14"/>
      <c r="X63" s="14"/>
      <c r="Y63" s="14"/>
      <c r="Z63" s="14"/>
      <c r="AB63" s="15">
        <v>485</v>
      </c>
      <c r="AC63" s="15"/>
      <c r="AD63" s="15"/>
      <c r="AE63" s="15"/>
      <c r="AF63" s="15"/>
      <c r="AG63" s="15"/>
      <c r="AH63" s="15"/>
      <c r="AI63" s="15"/>
      <c r="AJ63" s="15"/>
      <c r="AK63" s="15"/>
    </row>
    <row r="64" spans="2:37" ht="13.5" customHeight="1" x14ac:dyDescent="0.2">
      <c r="B64" s="12" t="s">
        <v>99</v>
      </c>
      <c r="C64" s="12"/>
      <c r="D64" s="12"/>
      <c r="E64" s="12"/>
      <c r="G64" s="13" t="s">
        <v>100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U64" s="14">
        <v>4</v>
      </c>
      <c r="V64" s="14"/>
      <c r="W64" s="14"/>
      <c r="X64" s="14"/>
      <c r="Y64" s="14"/>
      <c r="Z64" s="14"/>
      <c r="AB64" s="15">
        <v>483.5</v>
      </c>
      <c r="AC64" s="15"/>
      <c r="AD64" s="15"/>
      <c r="AE64" s="15"/>
      <c r="AF64" s="15"/>
      <c r="AG64" s="15"/>
      <c r="AH64" s="15"/>
      <c r="AI64" s="15"/>
      <c r="AJ64" s="15"/>
      <c r="AK64" s="15"/>
    </row>
    <row r="65" spans="2:37" ht="13.5" customHeight="1" x14ac:dyDescent="0.2">
      <c r="B65" s="12" t="s">
        <v>101</v>
      </c>
      <c r="C65" s="12"/>
      <c r="D65" s="12"/>
      <c r="E65" s="12"/>
      <c r="G65" s="13" t="s">
        <v>102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U65" s="14">
        <v>5</v>
      </c>
      <c r="V65" s="14"/>
      <c r="W65" s="14"/>
      <c r="X65" s="14"/>
      <c r="Y65" s="14"/>
      <c r="Z65" s="14"/>
      <c r="AB65" s="15">
        <v>476</v>
      </c>
      <c r="AC65" s="15"/>
      <c r="AD65" s="15"/>
      <c r="AE65" s="15"/>
      <c r="AF65" s="15"/>
      <c r="AG65" s="15"/>
      <c r="AH65" s="15"/>
      <c r="AI65" s="15"/>
      <c r="AJ65" s="15"/>
      <c r="AK65" s="15"/>
    </row>
    <row r="66" spans="2:37" ht="13.5" customHeight="1" x14ac:dyDescent="0.2">
      <c r="B66" s="12" t="s">
        <v>103</v>
      </c>
      <c r="C66" s="12"/>
      <c r="D66" s="12"/>
      <c r="E66" s="12"/>
      <c r="G66" s="13" t="s">
        <v>104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U66" s="14">
        <v>4</v>
      </c>
      <c r="V66" s="14"/>
      <c r="W66" s="14"/>
      <c r="X66" s="14"/>
      <c r="Y66" s="14"/>
      <c r="Z66" s="14"/>
      <c r="AB66" s="15">
        <v>473</v>
      </c>
      <c r="AC66" s="15"/>
      <c r="AD66" s="15"/>
      <c r="AE66" s="15"/>
      <c r="AF66" s="15"/>
      <c r="AG66" s="15"/>
      <c r="AH66" s="15"/>
      <c r="AI66" s="15"/>
      <c r="AJ66" s="15"/>
      <c r="AK66" s="15"/>
    </row>
    <row r="67" spans="2:37" ht="13.5" customHeight="1" x14ac:dyDescent="0.2">
      <c r="B67" s="12" t="s">
        <v>105</v>
      </c>
      <c r="C67" s="12"/>
      <c r="D67" s="12"/>
      <c r="E67" s="12"/>
      <c r="G67" s="13" t="s">
        <v>106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U67" s="14">
        <v>1</v>
      </c>
      <c r="V67" s="14"/>
      <c r="W67" s="14"/>
      <c r="X67" s="14"/>
      <c r="Y67" s="14"/>
      <c r="Z67" s="14"/>
      <c r="AB67" s="15">
        <v>461</v>
      </c>
      <c r="AC67" s="15"/>
      <c r="AD67" s="15"/>
      <c r="AE67" s="15"/>
      <c r="AF67" s="15"/>
      <c r="AG67" s="15"/>
      <c r="AH67" s="15"/>
      <c r="AI67" s="15"/>
      <c r="AJ67" s="15"/>
      <c r="AK67" s="15"/>
    </row>
    <row r="68" spans="2:37" ht="13.5" customHeight="1" x14ac:dyDescent="0.2">
      <c r="B68" s="12" t="s">
        <v>107</v>
      </c>
      <c r="C68" s="12"/>
      <c r="D68" s="12"/>
      <c r="E68" s="12"/>
      <c r="G68" s="13" t="s">
        <v>108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U68" s="14">
        <v>1</v>
      </c>
      <c r="V68" s="14"/>
      <c r="W68" s="14"/>
      <c r="X68" s="14"/>
      <c r="Y68" s="14"/>
      <c r="Z68" s="14"/>
      <c r="AB68" s="15">
        <v>435</v>
      </c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7" ht="13.5" customHeight="1" x14ac:dyDescent="0.2">
      <c r="B69" s="12" t="s">
        <v>109</v>
      </c>
      <c r="C69" s="12"/>
      <c r="D69" s="12"/>
      <c r="E69" s="12"/>
      <c r="G69" s="13" t="s">
        <v>110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U69" s="14">
        <v>3</v>
      </c>
      <c r="V69" s="14"/>
      <c r="W69" s="14"/>
      <c r="X69" s="14"/>
      <c r="Y69" s="14"/>
      <c r="Z69" s="14"/>
      <c r="AB69" s="15">
        <v>394</v>
      </c>
      <c r="AC69" s="15"/>
      <c r="AD69" s="15"/>
      <c r="AE69" s="15"/>
      <c r="AF69" s="15"/>
      <c r="AG69" s="15"/>
      <c r="AH69" s="15"/>
      <c r="AI69" s="15"/>
      <c r="AJ69" s="15"/>
      <c r="AK69" s="15"/>
    </row>
    <row r="70" spans="2:37" ht="13.5" customHeight="1" x14ac:dyDescent="0.2">
      <c r="B70" s="12" t="s">
        <v>111</v>
      </c>
      <c r="C70" s="12"/>
      <c r="D70" s="12"/>
      <c r="E70" s="12"/>
      <c r="G70" s="13" t="s">
        <v>112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U70" s="14">
        <v>3</v>
      </c>
      <c r="V70" s="14"/>
      <c r="W70" s="14"/>
      <c r="X70" s="14"/>
      <c r="Y70" s="14"/>
      <c r="Z70" s="14"/>
      <c r="AB70" s="15">
        <v>377</v>
      </c>
      <c r="AC70" s="15"/>
      <c r="AD70" s="15"/>
      <c r="AE70" s="15"/>
      <c r="AF70" s="15"/>
      <c r="AG70" s="15"/>
      <c r="AH70" s="15"/>
      <c r="AI70" s="15"/>
      <c r="AJ70" s="15"/>
      <c r="AK70" s="15"/>
    </row>
    <row r="71" spans="2:37" ht="13.5" customHeight="1" x14ac:dyDescent="0.2">
      <c r="B71" s="12" t="s">
        <v>113</v>
      </c>
      <c r="C71" s="12"/>
      <c r="D71" s="12"/>
      <c r="E71" s="12"/>
      <c r="G71" s="13" t="s">
        <v>114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U71" s="14">
        <v>3</v>
      </c>
      <c r="V71" s="14"/>
      <c r="W71" s="14"/>
      <c r="X71" s="14"/>
      <c r="Y71" s="14"/>
      <c r="Z71" s="14"/>
      <c r="AB71" s="15">
        <v>316.5</v>
      </c>
      <c r="AC71" s="15"/>
      <c r="AD71" s="15"/>
      <c r="AE71" s="15"/>
      <c r="AF71" s="15"/>
      <c r="AG71" s="15"/>
      <c r="AH71" s="15"/>
      <c r="AI71" s="15"/>
      <c r="AJ71" s="15"/>
      <c r="AK71" s="15"/>
    </row>
    <row r="72" spans="2:37" ht="13.5" customHeight="1" x14ac:dyDescent="0.2">
      <c r="B72" s="12" t="s">
        <v>115</v>
      </c>
      <c r="C72" s="12"/>
      <c r="D72" s="12"/>
      <c r="E72" s="12"/>
      <c r="G72" s="13" t="s">
        <v>116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U72" s="14">
        <v>3</v>
      </c>
      <c r="V72" s="14"/>
      <c r="W72" s="14"/>
      <c r="X72" s="14"/>
      <c r="Y72" s="14"/>
      <c r="Z72" s="14"/>
      <c r="AB72" s="15">
        <v>301</v>
      </c>
      <c r="AC72" s="15"/>
      <c r="AD72" s="15"/>
      <c r="AE72" s="15"/>
      <c r="AF72" s="15"/>
      <c r="AG72" s="15"/>
      <c r="AH72" s="15"/>
      <c r="AI72" s="15"/>
      <c r="AJ72" s="15"/>
      <c r="AK72" s="15"/>
    </row>
    <row r="73" spans="2:37" ht="13.5" customHeight="1" x14ac:dyDescent="0.2">
      <c r="B73" s="12" t="s">
        <v>117</v>
      </c>
      <c r="C73" s="12"/>
      <c r="D73" s="12"/>
      <c r="E73" s="12"/>
      <c r="G73" s="13" t="s">
        <v>118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U73" s="14">
        <v>2</v>
      </c>
      <c r="V73" s="14"/>
      <c r="W73" s="14"/>
      <c r="X73" s="14"/>
      <c r="Y73" s="14"/>
      <c r="Z73" s="14"/>
      <c r="AB73" s="15">
        <v>276.10000000000002</v>
      </c>
      <c r="AC73" s="15"/>
      <c r="AD73" s="15"/>
      <c r="AE73" s="15"/>
      <c r="AF73" s="15"/>
      <c r="AG73" s="15"/>
      <c r="AH73" s="15"/>
      <c r="AI73" s="15"/>
      <c r="AJ73" s="15"/>
      <c r="AK73" s="15"/>
    </row>
    <row r="74" spans="2:37" ht="13.5" customHeight="1" x14ac:dyDescent="0.2">
      <c r="B74" s="12" t="s">
        <v>119</v>
      </c>
      <c r="C74" s="12"/>
      <c r="D74" s="12"/>
      <c r="E74" s="12"/>
      <c r="G74" s="13" t="s">
        <v>120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U74" s="14">
        <v>3</v>
      </c>
      <c r="V74" s="14"/>
      <c r="W74" s="14"/>
      <c r="X74" s="14"/>
      <c r="Y74" s="14"/>
      <c r="Z74" s="14"/>
      <c r="AB74" s="15">
        <v>257.25</v>
      </c>
      <c r="AC74" s="15"/>
      <c r="AD74" s="15"/>
      <c r="AE74" s="15"/>
      <c r="AF74" s="15"/>
      <c r="AG74" s="15"/>
      <c r="AH74" s="15"/>
      <c r="AI74" s="15"/>
      <c r="AJ74" s="15"/>
      <c r="AK74" s="15"/>
    </row>
    <row r="75" spans="2:37" ht="13.5" customHeight="1" x14ac:dyDescent="0.2">
      <c r="B75" s="12" t="s">
        <v>121</v>
      </c>
      <c r="C75" s="12"/>
      <c r="D75" s="12"/>
      <c r="E75" s="12"/>
      <c r="G75" s="13" t="s">
        <v>122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U75" s="14">
        <v>1</v>
      </c>
      <c r="V75" s="14"/>
      <c r="W75" s="14"/>
      <c r="X75" s="14"/>
      <c r="Y75" s="14"/>
      <c r="Z75" s="14"/>
      <c r="AB75" s="15">
        <v>240.75</v>
      </c>
      <c r="AC75" s="15"/>
      <c r="AD75" s="15"/>
      <c r="AE75" s="15"/>
      <c r="AF75" s="15"/>
      <c r="AG75" s="15"/>
      <c r="AH75" s="15"/>
      <c r="AI75" s="15"/>
      <c r="AJ75" s="15"/>
      <c r="AK75" s="15"/>
    </row>
    <row r="76" spans="2:37" ht="13.5" customHeight="1" x14ac:dyDescent="0.2">
      <c r="B76" s="12" t="s">
        <v>123</v>
      </c>
      <c r="C76" s="12"/>
      <c r="D76" s="12"/>
      <c r="E76" s="12"/>
      <c r="G76" s="13" t="s">
        <v>124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U76" s="14">
        <v>2</v>
      </c>
      <c r="V76" s="14"/>
      <c r="W76" s="14"/>
      <c r="X76" s="14"/>
      <c r="Y76" s="14"/>
      <c r="Z76" s="14"/>
      <c r="AB76" s="15">
        <v>235</v>
      </c>
      <c r="AC76" s="15"/>
      <c r="AD76" s="15"/>
      <c r="AE76" s="15"/>
      <c r="AF76" s="15"/>
      <c r="AG76" s="15"/>
      <c r="AH76" s="15"/>
      <c r="AI76" s="15"/>
      <c r="AJ76" s="15"/>
      <c r="AK76" s="15"/>
    </row>
    <row r="77" spans="2:37" ht="13.5" customHeight="1" x14ac:dyDescent="0.2">
      <c r="B77" s="12" t="s">
        <v>125</v>
      </c>
      <c r="C77" s="12"/>
      <c r="D77" s="12"/>
      <c r="E77" s="12"/>
      <c r="G77" s="13" t="s">
        <v>126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U77" s="14">
        <v>2</v>
      </c>
      <c r="V77" s="14"/>
      <c r="W77" s="14"/>
      <c r="X77" s="14"/>
      <c r="Y77" s="14"/>
      <c r="Z77" s="14"/>
      <c r="AB77" s="15">
        <v>232</v>
      </c>
      <c r="AC77" s="15"/>
      <c r="AD77" s="15"/>
      <c r="AE77" s="15"/>
      <c r="AF77" s="15"/>
      <c r="AG77" s="15"/>
      <c r="AH77" s="15"/>
      <c r="AI77" s="15"/>
      <c r="AJ77" s="15"/>
      <c r="AK77" s="15"/>
    </row>
    <row r="78" spans="2:37" ht="13.5" customHeight="1" x14ac:dyDescent="0.2">
      <c r="B78" s="12" t="s">
        <v>127</v>
      </c>
      <c r="C78" s="12"/>
      <c r="D78" s="12"/>
      <c r="E78" s="12"/>
      <c r="G78" s="13" t="s">
        <v>128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U78" s="14">
        <v>3</v>
      </c>
      <c r="V78" s="14"/>
      <c r="W78" s="14"/>
      <c r="X78" s="14"/>
      <c r="Y78" s="14"/>
      <c r="Z78" s="14"/>
      <c r="AB78" s="15">
        <v>188</v>
      </c>
      <c r="AC78" s="15"/>
      <c r="AD78" s="15"/>
      <c r="AE78" s="15"/>
      <c r="AF78" s="15"/>
      <c r="AG78" s="15"/>
      <c r="AH78" s="15"/>
      <c r="AI78" s="15"/>
      <c r="AJ78" s="15"/>
      <c r="AK78" s="15"/>
    </row>
    <row r="79" spans="2:37" ht="13.5" customHeight="1" x14ac:dyDescent="0.2">
      <c r="B79" s="12" t="s">
        <v>129</v>
      </c>
      <c r="C79" s="12"/>
      <c r="D79" s="12"/>
      <c r="E79" s="12"/>
      <c r="G79" s="13" t="s">
        <v>130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U79" s="14">
        <v>2</v>
      </c>
      <c r="V79" s="14"/>
      <c r="W79" s="14"/>
      <c r="X79" s="14"/>
      <c r="Y79" s="14"/>
      <c r="Z79" s="14"/>
      <c r="AB79" s="15">
        <v>153</v>
      </c>
      <c r="AC79" s="15"/>
      <c r="AD79" s="15"/>
      <c r="AE79" s="15"/>
      <c r="AF79" s="15"/>
      <c r="AG79" s="15"/>
      <c r="AH79" s="15"/>
      <c r="AI79" s="15"/>
      <c r="AJ79" s="15"/>
      <c r="AK79" s="15"/>
    </row>
    <row r="80" spans="2:37" ht="13.5" customHeight="1" x14ac:dyDescent="0.2">
      <c r="B80" s="12" t="s">
        <v>131</v>
      </c>
      <c r="C80" s="12"/>
      <c r="D80" s="12"/>
      <c r="E80" s="12"/>
      <c r="G80" s="13" t="s">
        <v>132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U80" s="14">
        <v>2</v>
      </c>
      <c r="V80" s="14"/>
      <c r="W80" s="14"/>
      <c r="X80" s="14"/>
      <c r="Y80" s="14"/>
      <c r="Z80" s="14"/>
      <c r="AB80" s="15">
        <v>153</v>
      </c>
      <c r="AC80" s="15"/>
      <c r="AD80" s="15"/>
      <c r="AE80" s="15"/>
      <c r="AF80" s="15"/>
      <c r="AG80" s="15"/>
      <c r="AH80" s="15"/>
      <c r="AI80" s="15"/>
      <c r="AJ80" s="15"/>
      <c r="AK80" s="15"/>
    </row>
    <row r="81" spans="2:37" ht="13.5" customHeight="1" x14ac:dyDescent="0.2">
      <c r="B81" s="12" t="s">
        <v>133</v>
      </c>
      <c r="C81" s="12"/>
      <c r="D81" s="12"/>
      <c r="E81" s="12"/>
      <c r="G81" s="13" t="s">
        <v>134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U81" s="14">
        <v>2</v>
      </c>
      <c r="V81" s="14"/>
      <c r="W81" s="14"/>
      <c r="X81" s="14"/>
      <c r="Y81" s="14"/>
      <c r="Z81" s="14"/>
      <c r="AB81" s="15">
        <v>150</v>
      </c>
      <c r="AC81" s="15"/>
      <c r="AD81" s="15"/>
      <c r="AE81" s="15"/>
      <c r="AF81" s="15"/>
      <c r="AG81" s="15"/>
      <c r="AH81" s="15"/>
      <c r="AI81" s="15"/>
      <c r="AJ81" s="15"/>
      <c r="AK81" s="15"/>
    </row>
    <row r="82" spans="2:37" ht="13.5" customHeight="1" x14ac:dyDescent="0.2">
      <c r="B82" s="12" t="s">
        <v>135</v>
      </c>
      <c r="C82" s="12"/>
      <c r="D82" s="12"/>
      <c r="E82" s="12"/>
      <c r="G82" s="13" t="s">
        <v>136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  <c r="U82" s="14">
        <v>1</v>
      </c>
      <c r="V82" s="14"/>
      <c r="W82" s="14"/>
      <c r="X82" s="14"/>
      <c r="Y82" s="14"/>
      <c r="Z82" s="14"/>
      <c r="AB82" s="15">
        <v>147</v>
      </c>
      <c r="AC82" s="15"/>
      <c r="AD82" s="15"/>
      <c r="AE82" s="15"/>
      <c r="AF82" s="15"/>
      <c r="AG82" s="15"/>
      <c r="AH82" s="15"/>
      <c r="AI82" s="15"/>
      <c r="AJ82" s="15"/>
      <c r="AK82" s="15"/>
    </row>
    <row r="83" spans="2:37" ht="13.5" customHeight="1" x14ac:dyDescent="0.2">
      <c r="B83" s="12" t="s">
        <v>137</v>
      </c>
      <c r="C83" s="12"/>
      <c r="D83" s="12"/>
      <c r="E83" s="12"/>
      <c r="G83" s="13" t="s">
        <v>138</v>
      </c>
      <c r="H83" s="13"/>
      <c r="I83" s="13"/>
      <c r="J83" s="13"/>
      <c r="K83" s="13"/>
      <c r="L83" s="13"/>
      <c r="M83" s="13"/>
      <c r="N83" s="13"/>
      <c r="O83" s="13"/>
      <c r="P83" s="13"/>
      <c r="Q83" s="13"/>
      <c r="U83" s="14">
        <v>1</v>
      </c>
      <c r="V83" s="14"/>
      <c r="W83" s="14"/>
      <c r="X83" s="14"/>
      <c r="Y83" s="14"/>
      <c r="Z83" s="14"/>
      <c r="AB83" s="15">
        <v>118</v>
      </c>
      <c r="AC83" s="15"/>
      <c r="AD83" s="15"/>
      <c r="AE83" s="15"/>
      <c r="AF83" s="15"/>
      <c r="AG83" s="15"/>
      <c r="AH83" s="15"/>
      <c r="AI83" s="15"/>
      <c r="AJ83" s="15"/>
      <c r="AK83" s="15"/>
    </row>
    <row r="84" spans="2:37" ht="13.5" customHeight="1" x14ac:dyDescent="0.2">
      <c r="B84" s="12" t="s">
        <v>139</v>
      </c>
      <c r="C84" s="12"/>
      <c r="D84" s="12"/>
      <c r="E84" s="12"/>
      <c r="G84" s="13" t="s">
        <v>140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U84" s="14">
        <v>1</v>
      </c>
      <c r="V84" s="14"/>
      <c r="W84" s="14"/>
      <c r="X84" s="14"/>
      <c r="Y84" s="14"/>
      <c r="Z84" s="14"/>
      <c r="AB84" s="15">
        <v>112</v>
      </c>
      <c r="AC84" s="15"/>
      <c r="AD84" s="15"/>
      <c r="AE84" s="15"/>
      <c r="AF84" s="15"/>
      <c r="AG84" s="15"/>
      <c r="AH84" s="15"/>
      <c r="AI84" s="15"/>
      <c r="AJ84" s="15"/>
      <c r="AK84" s="15"/>
    </row>
    <row r="85" spans="2:37" ht="13.5" customHeight="1" x14ac:dyDescent="0.2">
      <c r="B85" s="12" t="s">
        <v>141</v>
      </c>
      <c r="C85" s="12"/>
      <c r="D85" s="12"/>
      <c r="E85" s="12"/>
      <c r="G85" s="13" t="s">
        <v>142</v>
      </c>
      <c r="H85" s="13"/>
      <c r="I85" s="13"/>
      <c r="J85" s="13"/>
      <c r="K85" s="13"/>
      <c r="L85" s="13"/>
      <c r="M85" s="13"/>
      <c r="N85" s="13"/>
      <c r="O85" s="13"/>
      <c r="P85" s="13"/>
      <c r="Q85" s="13"/>
      <c r="U85" s="14">
        <v>3</v>
      </c>
      <c r="V85" s="14"/>
      <c r="W85" s="14"/>
      <c r="X85" s="14"/>
      <c r="Y85" s="14"/>
      <c r="Z85" s="14"/>
      <c r="AB85" s="15">
        <v>105</v>
      </c>
      <c r="AC85" s="15"/>
      <c r="AD85" s="15"/>
      <c r="AE85" s="15"/>
      <c r="AF85" s="15"/>
      <c r="AG85" s="15"/>
      <c r="AH85" s="15"/>
      <c r="AI85" s="15"/>
      <c r="AJ85" s="15"/>
      <c r="AK85" s="15"/>
    </row>
    <row r="86" spans="2:37" ht="13.5" customHeight="1" x14ac:dyDescent="0.2">
      <c r="B86" s="12" t="s">
        <v>143</v>
      </c>
      <c r="C86" s="12"/>
      <c r="D86" s="12"/>
      <c r="E86" s="12"/>
      <c r="G86" s="13" t="s">
        <v>144</v>
      </c>
      <c r="H86" s="13"/>
      <c r="I86" s="13"/>
      <c r="J86" s="13"/>
      <c r="K86" s="13"/>
      <c r="L86" s="13"/>
      <c r="M86" s="13"/>
      <c r="N86" s="13"/>
      <c r="O86" s="13"/>
      <c r="P86" s="13"/>
      <c r="Q86" s="13"/>
      <c r="U86" s="14">
        <v>1</v>
      </c>
      <c r="V86" s="14"/>
      <c r="W86" s="14"/>
      <c r="X86" s="14"/>
      <c r="Y86" s="14"/>
      <c r="Z86" s="14"/>
      <c r="AB86" s="15">
        <v>100</v>
      </c>
      <c r="AC86" s="15"/>
      <c r="AD86" s="15"/>
      <c r="AE86" s="15"/>
      <c r="AF86" s="15"/>
      <c r="AG86" s="15"/>
      <c r="AH86" s="15"/>
      <c r="AI86" s="15"/>
      <c r="AJ86" s="15"/>
      <c r="AK86" s="15"/>
    </row>
    <row r="87" spans="2:37" ht="13.5" customHeight="1" x14ac:dyDescent="0.2">
      <c r="B87" s="12" t="s">
        <v>145</v>
      </c>
      <c r="C87" s="12"/>
      <c r="D87" s="12"/>
      <c r="E87" s="12"/>
      <c r="G87" s="13" t="s">
        <v>146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U87" s="14">
        <v>1</v>
      </c>
      <c r="V87" s="14"/>
      <c r="W87" s="14"/>
      <c r="X87" s="14"/>
      <c r="Y87" s="14"/>
      <c r="Z87" s="14"/>
      <c r="AB87" s="15">
        <v>100</v>
      </c>
      <c r="AC87" s="15"/>
      <c r="AD87" s="15"/>
      <c r="AE87" s="15"/>
      <c r="AF87" s="15"/>
      <c r="AG87" s="15"/>
      <c r="AH87" s="15"/>
      <c r="AI87" s="15"/>
      <c r="AJ87" s="15"/>
      <c r="AK87" s="15"/>
    </row>
    <row r="88" spans="2:37" ht="13.5" customHeight="1" x14ac:dyDescent="0.2">
      <c r="B88" s="12" t="s">
        <v>147</v>
      </c>
      <c r="C88" s="12"/>
      <c r="D88" s="12"/>
      <c r="E88" s="12"/>
      <c r="G88" s="13" t="s">
        <v>148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U88" s="14">
        <v>1</v>
      </c>
      <c r="V88" s="14"/>
      <c r="W88" s="14"/>
      <c r="X88" s="14"/>
      <c r="Y88" s="14"/>
      <c r="Z88" s="14"/>
      <c r="AB88" s="15">
        <v>88.9</v>
      </c>
      <c r="AC88" s="15"/>
      <c r="AD88" s="15"/>
      <c r="AE88" s="15"/>
      <c r="AF88" s="15"/>
      <c r="AG88" s="15"/>
      <c r="AH88" s="15"/>
      <c r="AI88" s="15"/>
      <c r="AJ88" s="15"/>
      <c r="AK88" s="15"/>
    </row>
    <row r="89" spans="2:37" ht="13.5" customHeight="1" x14ac:dyDescent="0.2">
      <c r="B89" s="12" t="s">
        <v>149</v>
      </c>
      <c r="C89" s="12"/>
      <c r="D89" s="12"/>
      <c r="E89" s="12"/>
      <c r="G89" s="13" t="s">
        <v>150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U89" s="14">
        <v>1</v>
      </c>
      <c r="V89" s="14"/>
      <c r="W89" s="14"/>
      <c r="X89" s="14"/>
      <c r="Y89" s="14"/>
      <c r="Z89" s="14"/>
      <c r="AB89" s="15">
        <v>85</v>
      </c>
      <c r="AC89" s="15"/>
      <c r="AD89" s="15"/>
      <c r="AE89" s="15"/>
      <c r="AF89" s="15"/>
      <c r="AG89" s="15"/>
      <c r="AH89" s="15"/>
      <c r="AI89" s="15"/>
      <c r="AJ89" s="15"/>
      <c r="AK89" s="15"/>
    </row>
    <row r="90" spans="2:37" ht="13.5" customHeight="1" x14ac:dyDescent="0.2">
      <c r="B90" s="12" t="s">
        <v>151</v>
      </c>
      <c r="C90" s="12"/>
      <c r="D90" s="12"/>
      <c r="E90" s="12"/>
      <c r="G90" s="13" t="s">
        <v>152</v>
      </c>
      <c r="H90" s="13"/>
      <c r="I90" s="13"/>
      <c r="J90" s="13"/>
      <c r="K90" s="13"/>
      <c r="L90" s="13"/>
      <c r="M90" s="13"/>
      <c r="N90" s="13"/>
      <c r="O90" s="13"/>
      <c r="P90" s="13"/>
      <c r="Q90" s="13"/>
      <c r="U90" s="14">
        <v>1</v>
      </c>
      <c r="V90" s="14"/>
      <c r="W90" s="14"/>
      <c r="X90" s="14"/>
      <c r="Y90" s="14"/>
      <c r="Z90" s="14"/>
      <c r="AB90" s="15">
        <v>78</v>
      </c>
      <c r="AC90" s="15"/>
      <c r="AD90" s="15"/>
      <c r="AE90" s="15"/>
      <c r="AF90" s="15"/>
      <c r="AG90" s="15"/>
      <c r="AH90" s="15"/>
      <c r="AI90" s="15"/>
      <c r="AJ90" s="15"/>
      <c r="AK90" s="15"/>
    </row>
    <row r="91" spans="2:37" ht="13.5" customHeight="1" x14ac:dyDescent="0.2">
      <c r="B91" s="12" t="s">
        <v>153</v>
      </c>
      <c r="C91" s="12"/>
      <c r="D91" s="12"/>
      <c r="E91" s="12"/>
      <c r="G91" s="13" t="s">
        <v>154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  <c r="U91" s="14">
        <v>1</v>
      </c>
      <c r="V91" s="14"/>
      <c r="W91" s="14"/>
      <c r="X91" s="14"/>
      <c r="Y91" s="14"/>
      <c r="Z91" s="14"/>
      <c r="AB91" s="15">
        <v>78</v>
      </c>
      <c r="AC91" s="15"/>
      <c r="AD91" s="15"/>
      <c r="AE91" s="15"/>
      <c r="AF91" s="15"/>
      <c r="AG91" s="15"/>
      <c r="AH91" s="15"/>
      <c r="AI91" s="15"/>
      <c r="AJ91" s="15"/>
      <c r="AK91" s="15"/>
    </row>
    <row r="92" spans="2:37" ht="13.5" customHeight="1" x14ac:dyDescent="0.2">
      <c r="B92" s="12" t="s">
        <v>155</v>
      </c>
      <c r="C92" s="12"/>
      <c r="D92" s="12"/>
      <c r="E92" s="12"/>
      <c r="G92" s="13" t="s">
        <v>156</v>
      </c>
      <c r="H92" s="13"/>
      <c r="I92" s="13"/>
      <c r="J92" s="13"/>
      <c r="K92" s="13"/>
      <c r="L92" s="13"/>
      <c r="M92" s="13"/>
      <c r="N92" s="13"/>
      <c r="O92" s="13"/>
      <c r="P92" s="13"/>
      <c r="Q92" s="13"/>
      <c r="U92" s="14">
        <v>1</v>
      </c>
      <c r="V92" s="14"/>
      <c r="W92" s="14"/>
      <c r="X92" s="14"/>
      <c r="Y92" s="14"/>
      <c r="Z92" s="14"/>
      <c r="AB92" s="15">
        <v>76</v>
      </c>
      <c r="AC92" s="15"/>
      <c r="AD92" s="15"/>
      <c r="AE92" s="15"/>
      <c r="AF92" s="15"/>
      <c r="AG92" s="15"/>
      <c r="AH92" s="15"/>
      <c r="AI92" s="15"/>
      <c r="AJ92" s="15"/>
      <c r="AK92" s="15"/>
    </row>
    <row r="93" spans="2:37" ht="13.5" customHeight="1" x14ac:dyDescent="0.2">
      <c r="B93" s="12" t="s">
        <v>157</v>
      </c>
      <c r="C93" s="12"/>
      <c r="D93" s="12"/>
      <c r="E93" s="12"/>
      <c r="G93" s="13" t="s">
        <v>158</v>
      </c>
      <c r="H93" s="13"/>
      <c r="I93" s="13"/>
      <c r="J93" s="13"/>
      <c r="K93" s="13"/>
      <c r="L93" s="13"/>
      <c r="M93" s="13"/>
      <c r="N93" s="13"/>
      <c r="O93" s="13"/>
      <c r="P93" s="13"/>
      <c r="Q93" s="13"/>
      <c r="U93" s="14">
        <v>1</v>
      </c>
      <c r="V93" s="14"/>
      <c r="W93" s="14"/>
      <c r="X93" s="14"/>
      <c r="Y93" s="14"/>
      <c r="Z93" s="14"/>
      <c r="AB93" s="15">
        <v>75.75</v>
      </c>
      <c r="AC93" s="15"/>
      <c r="AD93" s="15"/>
      <c r="AE93" s="15"/>
      <c r="AF93" s="15"/>
      <c r="AG93" s="15"/>
      <c r="AH93" s="15"/>
      <c r="AI93" s="15"/>
      <c r="AJ93" s="15"/>
      <c r="AK93" s="15"/>
    </row>
    <row r="94" spans="2:37" ht="13.5" customHeight="1" x14ac:dyDescent="0.2">
      <c r="B94" s="12" t="s">
        <v>159</v>
      </c>
      <c r="C94" s="12"/>
      <c r="D94" s="12"/>
      <c r="E94" s="12"/>
      <c r="G94" s="13" t="s">
        <v>160</v>
      </c>
      <c r="H94" s="13"/>
      <c r="I94" s="13"/>
      <c r="J94" s="13"/>
      <c r="K94" s="13"/>
      <c r="L94" s="13"/>
      <c r="M94" s="13"/>
      <c r="N94" s="13"/>
      <c r="O94" s="13"/>
      <c r="P94" s="13"/>
      <c r="Q94" s="13"/>
      <c r="U94" s="14">
        <v>1</v>
      </c>
      <c r="V94" s="14"/>
      <c r="W94" s="14"/>
      <c r="X94" s="14"/>
      <c r="Y94" s="14"/>
      <c r="Z94" s="14"/>
      <c r="AB94" s="15">
        <v>58</v>
      </c>
      <c r="AC94" s="15"/>
      <c r="AD94" s="15"/>
      <c r="AE94" s="15"/>
      <c r="AF94" s="15"/>
      <c r="AG94" s="15"/>
      <c r="AH94" s="15"/>
      <c r="AI94" s="15"/>
      <c r="AJ94" s="15"/>
      <c r="AK94" s="15"/>
    </row>
    <row r="95" spans="2:37" ht="13.5" customHeight="1" x14ac:dyDescent="0.2">
      <c r="B95" s="12" t="s">
        <v>161</v>
      </c>
      <c r="C95" s="12"/>
      <c r="D95" s="12"/>
      <c r="E95" s="12"/>
      <c r="G95" s="13" t="s">
        <v>162</v>
      </c>
      <c r="H95" s="13"/>
      <c r="I95" s="13"/>
      <c r="J95" s="13"/>
      <c r="K95" s="13"/>
      <c r="L95" s="13"/>
      <c r="M95" s="13"/>
      <c r="N95" s="13"/>
      <c r="O95" s="13"/>
      <c r="P95" s="13"/>
      <c r="Q95" s="13"/>
      <c r="U95" s="14">
        <v>1</v>
      </c>
      <c r="V95" s="14"/>
      <c r="W95" s="14"/>
      <c r="X95" s="14"/>
      <c r="Y95" s="14"/>
      <c r="Z95" s="14"/>
      <c r="AB95" s="15">
        <v>50</v>
      </c>
      <c r="AC95" s="15"/>
      <c r="AD95" s="15"/>
      <c r="AE95" s="15"/>
      <c r="AF95" s="15"/>
      <c r="AG95" s="15"/>
      <c r="AH95" s="15"/>
      <c r="AI95" s="15"/>
      <c r="AJ95" s="15"/>
      <c r="AK95" s="15"/>
    </row>
    <row r="96" spans="2:37" ht="13.5" customHeight="1" x14ac:dyDescent="0.2">
      <c r="B96" s="12" t="s">
        <v>163</v>
      </c>
      <c r="C96" s="12"/>
      <c r="D96" s="12"/>
      <c r="E96" s="12"/>
      <c r="G96" s="13" t="s">
        <v>164</v>
      </c>
      <c r="H96" s="13"/>
      <c r="I96" s="13"/>
      <c r="J96" s="13"/>
      <c r="K96" s="13"/>
      <c r="L96" s="13"/>
      <c r="M96" s="13"/>
      <c r="N96" s="13"/>
      <c r="O96" s="13"/>
      <c r="P96" s="13"/>
      <c r="Q96" s="13"/>
      <c r="U96" s="14">
        <v>3</v>
      </c>
      <c r="V96" s="14"/>
      <c r="W96" s="14"/>
      <c r="X96" s="14"/>
      <c r="Y96" s="14"/>
      <c r="Z96" s="14"/>
      <c r="AB96" s="15">
        <v>50</v>
      </c>
      <c r="AC96" s="15"/>
      <c r="AD96" s="15"/>
      <c r="AE96" s="15"/>
      <c r="AF96" s="15"/>
      <c r="AG96" s="15"/>
      <c r="AH96" s="15"/>
      <c r="AI96" s="15"/>
      <c r="AJ96" s="15"/>
      <c r="AK96" s="15"/>
    </row>
    <row r="97" spans="2:38" ht="13.5" customHeight="1" x14ac:dyDescent="0.2">
      <c r="B97" s="12" t="s">
        <v>165</v>
      </c>
      <c r="C97" s="12"/>
      <c r="D97" s="12"/>
      <c r="E97" s="12"/>
      <c r="G97" s="13" t="s">
        <v>166</v>
      </c>
      <c r="H97" s="13"/>
      <c r="I97" s="13"/>
      <c r="J97" s="13"/>
      <c r="K97" s="13"/>
      <c r="L97" s="13"/>
      <c r="M97" s="13"/>
      <c r="N97" s="13"/>
      <c r="O97" s="13"/>
      <c r="P97" s="13"/>
      <c r="Q97" s="13"/>
      <c r="U97" s="14">
        <v>1</v>
      </c>
      <c r="V97" s="14"/>
      <c r="W97" s="14"/>
      <c r="X97" s="14"/>
      <c r="Y97" s="14"/>
      <c r="Z97" s="14"/>
      <c r="AB97" s="15">
        <v>5</v>
      </c>
      <c r="AC97" s="15"/>
      <c r="AD97" s="15"/>
      <c r="AE97" s="15"/>
      <c r="AF97" s="15"/>
      <c r="AG97" s="15"/>
      <c r="AH97" s="15"/>
      <c r="AI97" s="15"/>
      <c r="AJ97" s="15"/>
      <c r="AK97" s="15"/>
    </row>
    <row r="98" spans="2:38" x14ac:dyDescent="0.2">
      <c r="B98" s="6" t="s">
        <v>167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U98" s="7">
        <v>224</v>
      </c>
      <c r="V98" s="7"/>
      <c r="W98" s="7"/>
      <c r="X98" s="7"/>
      <c r="Y98" s="7"/>
      <c r="Z98" s="7"/>
      <c r="AB98" s="8">
        <v>54187.7</v>
      </c>
      <c r="AC98" s="8"/>
      <c r="AD98" s="8"/>
      <c r="AE98" s="8"/>
      <c r="AF98" s="8"/>
      <c r="AG98" s="8"/>
      <c r="AH98" s="8"/>
      <c r="AI98" s="8"/>
      <c r="AJ98" s="8"/>
      <c r="AK98" s="8"/>
    </row>
    <row r="99" spans="2:38" ht="14.25" customHeight="1" x14ac:dyDescent="0.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2:38" ht="11.25" customHeight="1" x14ac:dyDescent="0.2"/>
    <row r="101" spans="2:38" ht="6" customHeight="1" x14ac:dyDescent="0.2"/>
    <row r="102" spans="2:38" x14ac:dyDescent="0.2">
      <c r="C102" s="9" t="s">
        <v>168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</row>
    <row r="103" spans="2:38" ht="6.75" customHeight="1" x14ac:dyDescent="0.2"/>
    <row r="104" spans="2:38" ht="149.25" customHeight="1" x14ac:dyDescent="0.2"/>
    <row r="105" spans="2:38" ht="6.75" customHeight="1" x14ac:dyDescent="0.2">
      <c r="C105" s="4" t="s">
        <v>169</v>
      </c>
      <c r="E105" s="10">
        <v>45901</v>
      </c>
      <c r="F105" s="10"/>
      <c r="G105" s="10"/>
      <c r="H105" s="10"/>
    </row>
    <row r="106" spans="2:38" ht="6.75" customHeight="1" x14ac:dyDescent="0.2">
      <c r="C106" s="4"/>
      <c r="E106" s="10"/>
      <c r="F106" s="10"/>
      <c r="G106" s="10"/>
      <c r="H106" s="10"/>
      <c r="M106" s="11" t="s">
        <v>170</v>
      </c>
      <c r="N106" s="11"/>
      <c r="O106" s="11"/>
      <c r="P106" s="11"/>
      <c r="Q106" s="11"/>
      <c r="R106" s="11"/>
      <c r="S106" s="11"/>
      <c r="T106" s="11"/>
      <c r="U106" s="11"/>
      <c r="X106" s="4" t="s">
        <v>1</v>
      </c>
      <c r="Y106" s="4"/>
      <c r="Z106" s="4"/>
      <c r="AA106" s="4"/>
      <c r="AB106" s="4"/>
      <c r="AC106" s="3">
        <v>2</v>
      </c>
      <c r="AD106" s="3"/>
      <c r="AF106" s="11" t="s">
        <v>2</v>
      </c>
      <c r="AG106" s="11"/>
      <c r="AI106" s="3">
        <v>2</v>
      </c>
      <c r="AJ106" s="3"/>
    </row>
    <row r="107" spans="2:38" ht="6.75" customHeight="1" x14ac:dyDescent="0.2">
      <c r="C107" s="4" t="s">
        <v>171</v>
      </c>
      <c r="E107" s="5">
        <v>0.34922453703703704</v>
      </c>
      <c r="F107" s="5"/>
      <c r="G107" s="5"/>
      <c r="H107" s="5"/>
      <c r="M107" s="11"/>
      <c r="N107" s="11"/>
      <c r="O107" s="11"/>
      <c r="P107" s="11"/>
      <c r="Q107" s="11"/>
      <c r="R107" s="11"/>
      <c r="S107" s="11"/>
      <c r="T107" s="11"/>
      <c r="U107" s="11"/>
      <c r="X107" s="4"/>
      <c r="Y107" s="4"/>
      <c r="Z107" s="4"/>
      <c r="AA107" s="4"/>
      <c r="AB107" s="4"/>
      <c r="AC107" s="3"/>
      <c r="AD107" s="3"/>
      <c r="AF107" s="11"/>
      <c r="AG107" s="11"/>
      <c r="AI107" s="3"/>
      <c r="AJ107" s="3"/>
    </row>
    <row r="108" spans="2:38" ht="7.5" customHeight="1" x14ac:dyDescent="0.2">
      <c r="C108" s="4"/>
      <c r="E108" s="5"/>
      <c r="F108" s="5"/>
      <c r="G108" s="5"/>
      <c r="H108" s="5"/>
    </row>
  </sheetData>
  <mergeCells count="333">
    <mergeCell ref="AE3:AF4"/>
    <mergeCell ref="AG3:AH4"/>
    <mergeCell ref="AJ3:AJ4"/>
    <mergeCell ref="Y6:AC6"/>
    <mergeCell ref="AE6:AK6"/>
    <mergeCell ref="Y8:AC8"/>
    <mergeCell ref="AD8:AJ8"/>
    <mergeCell ref="Y9:AJ10"/>
    <mergeCell ref="C12:E12"/>
    <mergeCell ref="H12:O12"/>
    <mergeCell ref="C13:E13"/>
    <mergeCell ref="L13:P13"/>
    <mergeCell ref="B15:N15"/>
    <mergeCell ref="B17:D17"/>
    <mergeCell ref="G17:M17"/>
    <mergeCell ref="C2:V9"/>
    <mergeCell ref="Y3:AC4"/>
    <mergeCell ref="B23:E23"/>
    <mergeCell ref="G23:Q23"/>
    <mergeCell ref="U23:Z23"/>
    <mergeCell ref="AB23:AK23"/>
    <mergeCell ref="B24:E24"/>
    <mergeCell ref="G24:Q24"/>
    <mergeCell ref="U24:Z24"/>
    <mergeCell ref="AB24:AK24"/>
    <mergeCell ref="S17:Y17"/>
    <mergeCell ref="AC17:AK17"/>
    <mergeCell ref="B20:AK20"/>
    <mergeCell ref="B22:E22"/>
    <mergeCell ref="G22:Q22"/>
    <mergeCell ref="U22:Z22"/>
    <mergeCell ref="AB22:AK22"/>
    <mergeCell ref="B28:E28"/>
    <mergeCell ref="G28:Q28"/>
    <mergeCell ref="U28:Z28"/>
    <mergeCell ref="AB28:AK28"/>
    <mergeCell ref="B29:E29"/>
    <mergeCell ref="G29:Q29"/>
    <mergeCell ref="U29:Z29"/>
    <mergeCell ref="AB29:AK29"/>
    <mergeCell ref="B25:E25"/>
    <mergeCell ref="G25:Q26"/>
    <mergeCell ref="U25:Z25"/>
    <mergeCell ref="AB25:AK25"/>
    <mergeCell ref="B27:E27"/>
    <mergeCell ref="G27:Q27"/>
    <mergeCell ref="U27:Z27"/>
    <mergeCell ref="AB27:AK27"/>
    <mergeCell ref="B32:E32"/>
    <mergeCell ref="G32:Q32"/>
    <mergeCell ref="U32:Z32"/>
    <mergeCell ref="AB32:AK32"/>
    <mergeCell ref="B33:E33"/>
    <mergeCell ref="G33:Q33"/>
    <mergeCell ref="U33:Z33"/>
    <mergeCell ref="AB33:AK33"/>
    <mergeCell ref="B30:E30"/>
    <mergeCell ref="G30:Q30"/>
    <mergeCell ref="U30:Z30"/>
    <mergeCell ref="AB30:AK30"/>
    <mergeCell ref="B31:E31"/>
    <mergeCell ref="G31:Q31"/>
    <mergeCell ref="U31:Z31"/>
    <mergeCell ref="AB31:AK31"/>
    <mergeCell ref="B36:E36"/>
    <mergeCell ref="G36:Q36"/>
    <mergeCell ref="U36:Z36"/>
    <mergeCell ref="AB36:AK36"/>
    <mergeCell ref="B37:E37"/>
    <mergeCell ref="G37:Q37"/>
    <mergeCell ref="U37:Z37"/>
    <mergeCell ref="AB37:AK37"/>
    <mergeCell ref="B34:E34"/>
    <mergeCell ref="G34:Q34"/>
    <mergeCell ref="U34:Z34"/>
    <mergeCell ref="AB34:AK34"/>
    <mergeCell ref="B35:E35"/>
    <mergeCell ref="G35:Q35"/>
    <mergeCell ref="U35:Z35"/>
    <mergeCell ref="AB35:AK35"/>
    <mergeCell ref="B40:E40"/>
    <mergeCell ref="G40:Q40"/>
    <mergeCell ref="U40:Z40"/>
    <mergeCell ref="AB40:AK40"/>
    <mergeCell ref="B41:E41"/>
    <mergeCell ref="G41:Q41"/>
    <mergeCell ref="U41:Z41"/>
    <mergeCell ref="AB41:AK41"/>
    <mergeCell ref="B38:E38"/>
    <mergeCell ref="G38:Q38"/>
    <mergeCell ref="U38:Z38"/>
    <mergeCell ref="AB38:AK38"/>
    <mergeCell ref="B39:E39"/>
    <mergeCell ref="G39:Q39"/>
    <mergeCell ref="U39:Z39"/>
    <mergeCell ref="AB39:AK39"/>
    <mergeCell ref="B44:E44"/>
    <mergeCell ref="G44:Q44"/>
    <mergeCell ref="U44:Z44"/>
    <mergeCell ref="AB44:AK44"/>
    <mergeCell ref="B45:E45"/>
    <mergeCell ref="G45:Q45"/>
    <mergeCell ref="U45:Z45"/>
    <mergeCell ref="AB45:AK45"/>
    <mergeCell ref="B42:E42"/>
    <mergeCell ref="G42:Q42"/>
    <mergeCell ref="U42:Z42"/>
    <mergeCell ref="AB42:AK42"/>
    <mergeCell ref="B43:E43"/>
    <mergeCell ref="G43:Q43"/>
    <mergeCell ref="U43:Z43"/>
    <mergeCell ref="AB43:AK43"/>
    <mergeCell ref="B48:E48"/>
    <mergeCell ref="G48:Q48"/>
    <mergeCell ref="U48:Z48"/>
    <mergeCell ref="AB48:AK48"/>
    <mergeCell ref="B49:E49"/>
    <mergeCell ref="G49:Q49"/>
    <mergeCell ref="U49:Z49"/>
    <mergeCell ref="AB49:AK49"/>
    <mergeCell ref="B46:E46"/>
    <mergeCell ref="G46:Q46"/>
    <mergeCell ref="U46:Z46"/>
    <mergeCell ref="AB46:AK46"/>
    <mergeCell ref="B47:E47"/>
    <mergeCell ref="G47:Q47"/>
    <mergeCell ref="U47:Z47"/>
    <mergeCell ref="AB47:AK47"/>
    <mergeCell ref="B52:E52"/>
    <mergeCell ref="G52:Q52"/>
    <mergeCell ref="U52:Z52"/>
    <mergeCell ref="AB52:AK52"/>
    <mergeCell ref="B53:E53"/>
    <mergeCell ref="G53:Q53"/>
    <mergeCell ref="U53:Z53"/>
    <mergeCell ref="AB53:AK53"/>
    <mergeCell ref="B50:E50"/>
    <mergeCell ref="G50:Q50"/>
    <mergeCell ref="U50:Z50"/>
    <mergeCell ref="AB50:AK50"/>
    <mergeCell ref="B51:E51"/>
    <mergeCell ref="G51:Q51"/>
    <mergeCell ref="U51:Z51"/>
    <mergeCell ref="AB51:AK51"/>
    <mergeCell ref="B56:E56"/>
    <mergeCell ref="G56:Q56"/>
    <mergeCell ref="U56:Z56"/>
    <mergeCell ref="AB56:AK56"/>
    <mergeCell ref="B57:E57"/>
    <mergeCell ref="G57:Q57"/>
    <mergeCell ref="U57:Z57"/>
    <mergeCell ref="AB57:AK57"/>
    <mergeCell ref="B54:E54"/>
    <mergeCell ref="G54:Q54"/>
    <mergeCell ref="U54:Z54"/>
    <mergeCell ref="AB54:AK54"/>
    <mergeCell ref="B55:E55"/>
    <mergeCell ref="G55:Q55"/>
    <mergeCell ref="U55:Z55"/>
    <mergeCell ref="AB55:AK55"/>
    <mergeCell ref="B60:E60"/>
    <mergeCell ref="G60:Q60"/>
    <mergeCell ref="U60:Z60"/>
    <mergeCell ref="AB60:AK60"/>
    <mergeCell ref="B61:E61"/>
    <mergeCell ref="G61:Q61"/>
    <mergeCell ref="U61:Z61"/>
    <mergeCell ref="AB61:AK61"/>
    <mergeCell ref="B58:E58"/>
    <mergeCell ref="G58:Q58"/>
    <mergeCell ref="U58:Z58"/>
    <mergeCell ref="AB58:AK58"/>
    <mergeCell ref="B59:E59"/>
    <mergeCell ref="G59:Q59"/>
    <mergeCell ref="U59:Z59"/>
    <mergeCell ref="AB59:AK59"/>
    <mergeCell ref="B64:E64"/>
    <mergeCell ref="G64:Q64"/>
    <mergeCell ref="U64:Z64"/>
    <mergeCell ref="AB64:AK64"/>
    <mergeCell ref="B65:E65"/>
    <mergeCell ref="G65:Q65"/>
    <mergeCell ref="U65:Z65"/>
    <mergeCell ref="AB65:AK65"/>
    <mergeCell ref="B62:E62"/>
    <mergeCell ref="G62:Q62"/>
    <mergeCell ref="U62:Z62"/>
    <mergeCell ref="AB62:AK62"/>
    <mergeCell ref="B63:E63"/>
    <mergeCell ref="G63:Q63"/>
    <mergeCell ref="U63:Z63"/>
    <mergeCell ref="AB63:AK63"/>
    <mergeCell ref="B68:E68"/>
    <mergeCell ref="G68:Q68"/>
    <mergeCell ref="U68:Z68"/>
    <mergeCell ref="AB68:AK68"/>
    <mergeCell ref="B69:E69"/>
    <mergeCell ref="G69:Q69"/>
    <mergeCell ref="U69:Z69"/>
    <mergeCell ref="AB69:AK69"/>
    <mergeCell ref="B66:E66"/>
    <mergeCell ref="G66:Q66"/>
    <mergeCell ref="U66:Z66"/>
    <mergeCell ref="AB66:AK66"/>
    <mergeCell ref="B67:E67"/>
    <mergeCell ref="G67:Q67"/>
    <mergeCell ref="U67:Z67"/>
    <mergeCell ref="AB67:AK67"/>
    <mergeCell ref="B72:E72"/>
    <mergeCell ref="G72:Q72"/>
    <mergeCell ref="U72:Z72"/>
    <mergeCell ref="AB72:AK72"/>
    <mergeCell ref="B73:E73"/>
    <mergeCell ref="G73:Q73"/>
    <mergeCell ref="U73:Z73"/>
    <mergeCell ref="AB73:AK73"/>
    <mergeCell ref="B70:E70"/>
    <mergeCell ref="G70:Q70"/>
    <mergeCell ref="U70:Z70"/>
    <mergeCell ref="AB70:AK70"/>
    <mergeCell ref="B71:E71"/>
    <mergeCell ref="G71:Q71"/>
    <mergeCell ref="U71:Z71"/>
    <mergeCell ref="AB71:AK71"/>
    <mergeCell ref="B76:E76"/>
    <mergeCell ref="G76:Q76"/>
    <mergeCell ref="U76:Z76"/>
    <mergeCell ref="AB76:AK76"/>
    <mergeCell ref="B77:E77"/>
    <mergeCell ref="G77:Q77"/>
    <mergeCell ref="U77:Z77"/>
    <mergeCell ref="AB77:AK77"/>
    <mergeCell ref="B74:E74"/>
    <mergeCell ref="G74:Q74"/>
    <mergeCell ref="U74:Z74"/>
    <mergeCell ref="AB74:AK74"/>
    <mergeCell ref="B75:E75"/>
    <mergeCell ref="G75:Q75"/>
    <mergeCell ref="U75:Z75"/>
    <mergeCell ref="AB75:AK75"/>
    <mergeCell ref="B80:E80"/>
    <mergeCell ref="G80:Q80"/>
    <mergeCell ref="U80:Z80"/>
    <mergeCell ref="AB80:AK80"/>
    <mergeCell ref="B81:E81"/>
    <mergeCell ref="G81:Q81"/>
    <mergeCell ref="U81:Z81"/>
    <mergeCell ref="AB81:AK81"/>
    <mergeCell ref="B78:E78"/>
    <mergeCell ref="G78:Q78"/>
    <mergeCell ref="U78:Z78"/>
    <mergeCell ref="AB78:AK78"/>
    <mergeCell ref="B79:E79"/>
    <mergeCell ref="G79:Q79"/>
    <mergeCell ref="U79:Z79"/>
    <mergeCell ref="AB79:AK79"/>
    <mergeCell ref="B84:E84"/>
    <mergeCell ref="G84:Q84"/>
    <mergeCell ref="U84:Z84"/>
    <mergeCell ref="AB84:AK84"/>
    <mergeCell ref="B85:E85"/>
    <mergeCell ref="G85:Q85"/>
    <mergeCell ref="U85:Z85"/>
    <mergeCell ref="AB85:AK85"/>
    <mergeCell ref="B82:E82"/>
    <mergeCell ref="G82:Q82"/>
    <mergeCell ref="U82:Z82"/>
    <mergeCell ref="AB82:AK82"/>
    <mergeCell ref="B83:E83"/>
    <mergeCell ref="G83:Q83"/>
    <mergeCell ref="U83:Z83"/>
    <mergeCell ref="AB83:AK83"/>
    <mergeCell ref="B88:E88"/>
    <mergeCell ref="G88:Q88"/>
    <mergeCell ref="U88:Z88"/>
    <mergeCell ref="AB88:AK88"/>
    <mergeCell ref="B89:E89"/>
    <mergeCell ref="G89:Q89"/>
    <mergeCell ref="U89:Z89"/>
    <mergeCell ref="AB89:AK89"/>
    <mergeCell ref="B86:E86"/>
    <mergeCell ref="G86:Q86"/>
    <mergeCell ref="U86:Z86"/>
    <mergeCell ref="AB86:AK86"/>
    <mergeCell ref="B87:E87"/>
    <mergeCell ref="G87:Q87"/>
    <mergeCell ref="U87:Z87"/>
    <mergeCell ref="AB87:AK87"/>
    <mergeCell ref="B92:E92"/>
    <mergeCell ref="G92:Q92"/>
    <mergeCell ref="U92:Z92"/>
    <mergeCell ref="AB92:AK92"/>
    <mergeCell ref="B93:E93"/>
    <mergeCell ref="G93:Q93"/>
    <mergeCell ref="U93:Z93"/>
    <mergeCell ref="AB93:AK93"/>
    <mergeCell ref="B90:E90"/>
    <mergeCell ref="G90:Q90"/>
    <mergeCell ref="U90:Z90"/>
    <mergeCell ref="AB90:AK90"/>
    <mergeCell ref="B91:E91"/>
    <mergeCell ref="G91:Q91"/>
    <mergeCell ref="U91:Z91"/>
    <mergeCell ref="AB91:AK91"/>
    <mergeCell ref="B96:E96"/>
    <mergeCell ref="G96:Q96"/>
    <mergeCell ref="U96:Z96"/>
    <mergeCell ref="AB96:AK96"/>
    <mergeCell ref="B97:E97"/>
    <mergeCell ref="G97:Q97"/>
    <mergeCell ref="U97:Z97"/>
    <mergeCell ref="AB97:AK97"/>
    <mergeCell ref="B94:E94"/>
    <mergeCell ref="G94:Q94"/>
    <mergeCell ref="U94:Z94"/>
    <mergeCell ref="AB94:AK94"/>
    <mergeCell ref="B95:E95"/>
    <mergeCell ref="G95:Q95"/>
    <mergeCell ref="U95:Z95"/>
    <mergeCell ref="AB95:AK95"/>
    <mergeCell ref="AI106:AJ107"/>
    <mergeCell ref="C107:C108"/>
    <mergeCell ref="E107:H108"/>
    <mergeCell ref="B98:S99"/>
    <mergeCell ref="U98:Z98"/>
    <mergeCell ref="AB98:AK98"/>
    <mergeCell ref="C102:AL102"/>
    <mergeCell ref="C105:C106"/>
    <mergeCell ref="E105:H106"/>
    <mergeCell ref="M106:U107"/>
    <mergeCell ref="X106:AB107"/>
    <mergeCell ref="AC106:AD107"/>
    <mergeCell ref="AF106:AG107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EB926-9A09-4552-A310-D9BF12357102}">
  <dimension ref="A1:H52"/>
  <sheetViews>
    <sheetView zoomScale="115" zoomScaleNormal="115" workbookViewId="0">
      <selection activeCell="H10" sqref="H10"/>
    </sheetView>
  </sheetViews>
  <sheetFormatPr baseColWidth="10" defaultRowHeight="15" x14ac:dyDescent="0.25"/>
  <cols>
    <col min="1" max="1" width="3.42578125" style="40" bestFit="1" customWidth="1"/>
    <col min="2" max="2" width="11.7109375" style="53" customWidth="1"/>
    <col min="3" max="3" width="10.5703125" style="54" customWidth="1"/>
    <col min="4" max="4" width="9" style="54" customWidth="1"/>
    <col min="5" max="5" width="19.28515625" style="55" customWidth="1"/>
    <col min="6" max="6" width="26.85546875" style="54" customWidth="1"/>
    <col min="7" max="7" width="13.7109375" style="56" customWidth="1"/>
    <col min="8" max="8" width="11.42578125" style="39"/>
    <col min="9" max="16384" width="11.42578125" style="40"/>
  </cols>
  <sheetData>
    <row r="1" spans="1:8" s="28" customFormat="1" ht="17.25" x14ac:dyDescent="0.3">
      <c r="A1" s="26" t="s">
        <v>172</v>
      </c>
      <c r="B1" s="26"/>
      <c r="C1" s="26"/>
      <c r="D1" s="26"/>
      <c r="E1" s="26"/>
      <c r="F1" s="26"/>
      <c r="G1" s="26"/>
      <c r="H1" s="27"/>
    </row>
    <row r="2" spans="1:8" s="28" customFormat="1" ht="17.25" x14ac:dyDescent="0.3">
      <c r="A2" s="26" t="s">
        <v>173</v>
      </c>
      <c r="B2" s="26"/>
      <c r="C2" s="26"/>
      <c r="D2" s="26"/>
      <c r="E2" s="26"/>
      <c r="F2" s="26"/>
      <c r="G2" s="26"/>
      <c r="H2" s="27"/>
    </row>
    <row r="3" spans="1:8" s="28" customFormat="1" ht="17.25" x14ac:dyDescent="0.3">
      <c r="A3" s="26" t="s">
        <v>174</v>
      </c>
      <c r="B3" s="26"/>
      <c r="C3" s="26"/>
      <c r="D3" s="26"/>
      <c r="E3" s="26"/>
      <c r="F3" s="26"/>
      <c r="G3" s="26"/>
      <c r="H3" s="27"/>
    </row>
    <row r="4" spans="1:8" s="28" customFormat="1" ht="17.25" x14ac:dyDescent="0.3">
      <c r="A4" s="26"/>
      <c r="B4" s="26"/>
      <c r="C4" s="26"/>
      <c r="D4" s="26"/>
      <c r="E4" s="29"/>
      <c r="F4" s="30"/>
      <c r="G4" s="31"/>
      <c r="H4" s="27"/>
    </row>
    <row r="5" spans="1:8" s="34" customFormat="1" ht="13.5" x14ac:dyDescent="0.25">
      <c r="A5" s="32" t="s">
        <v>175</v>
      </c>
      <c r="B5" s="32"/>
      <c r="C5" s="32"/>
      <c r="D5" s="32"/>
      <c r="E5" s="32"/>
      <c r="F5" s="32"/>
      <c r="G5" s="32"/>
      <c r="H5" s="33"/>
    </row>
    <row r="6" spans="1:8" s="34" customFormat="1" ht="13.5" x14ac:dyDescent="0.25">
      <c r="A6" s="32" t="s">
        <v>176</v>
      </c>
      <c r="B6" s="32"/>
      <c r="C6" s="32"/>
      <c r="D6" s="32"/>
      <c r="E6" s="32"/>
      <c r="F6" s="32"/>
      <c r="G6" s="32"/>
      <c r="H6" s="33"/>
    </row>
    <row r="7" spans="1:8" s="34" customFormat="1" ht="13.5" x14ac:dyDescent="0.25">
      <c r="A7" s="35" t="s">
        <v>177</v>
      </c>
      <c r="B7" s="35"/>
      <c r="C7" s="35"/>
      <c r="D7" s="35"/>
      <c r="E7" s="35"/>
      <c r="F7" s="35"/>
      <c r="G7" s="35"/>
      <c r="H7" s="33"/>
    </row>
    <row r="8" spans="1:8" s="34" customFormat="1" ht="14.25" thickBot="1" x14ac:dyDescent="0.3">
      <c r="A8" s="35" t="s">
        <v>178</v>
      </c>
      <c r="B8" s="35"/>
      <c r="C8" s="35"/>
      <c r="D8" s="35"/>
      <c r="E8" s="35"/>
      <c r="F8" s="35"/>
      <c r="G8" s="35"/>
      <c r="H8" s="33"/>
    </row>
    <row r="9" spans="1:8" ht="45.75" thickBot="1" x14ac:dyDescent="0.3">
      <c r="A9" s="36" t="s">
        <v>179</v>
      </c>
      <c r="B9" s="37" t="s">
        <v>180</v>
      </c>
      <c r="C9" s="37" t="s">
        <v>181</v>
      </c>
      <c r="D9" s="37" t="s">
        <v>12</v>
      </c>
      <c r="E9" s="37" t="s">
        <v>182</v>
      </c>
      <c r="F9" s="37" t="s">
        <v>183</v>
      </c>
      <c r="G9" s="38" t="s">
        <v>184</v>
      </c>
    </row>
    <row r="10" spans="1:8" ht="40.5" x14ac:dyDescent="0.25">
      <c r="A10" s="41">
        <v>1</v>
      </c>
      <c r="B10" s="42" t="s">
        <v>185</v>
      </c>
      <c r="C10" s="43">
        <v>45896</v>
      </c>
      <c r="D10" s="44">
        <v>3306224</v>
      </c>
      <c r="E10" s="42" t="s">
        <v>186</v>
      </c>
      <c r="F10" s="42" t="s">
        <v>187</v>
      </c>
      <c r="G10" s="45">
        <v>1350</v>
      </c>
      <c r="H10" s="40"/>
    </row>
    <row r="11" spans="1:8" ht="40.5" x14ac:dyDescent="0.25">
      <c r="A11" s="41">
        <v>2</v>
      </c>
      <c r="B11" s="42" t="s">
        <v>188</v>
      </c>
      <c r="C11" s="43">
        <v>45898</v>
      </c>
      <c r="D11" s="44">
        <v>55711197</v>
      </c>
      <c r="E11" s="42" t="s">
        <v>189</v>
      </c>
      <c r="F11" s="42" t="str">
        <f>UPPER("Computadora de escritorio y Unidad de poder ininterrumpido UPS.")</f>
        <v>COMPUTADORA DE ESCRITORIO Y UNIDAD DE PODER ININTERRUMPIDO UPS.</v>
      </c>
      <c r="G11" s="45">
        <v>8465</v>
      </c>
    </row>
    <row r="12" spans="1:8" ht="40.5" x14ac:dyDescent="0.25">
      <c r="A12" s="41">
        <v>3</v>
      </c>
      <c r="B12" s="42" t="s">
        <v>190</v>
      </c>
      <c r="C12" s="43">
        <v>45873</v>
      </c>
      <c r="D12" s="44">
        <v>100837697</v>
      </c>
      <c r="E12" s="42" t="s">
        <v>191</v>
      </c>
      <c r="F12" s="42" t="str">
        <f>UPPER("Unidad de porder ininterrumpido UPS.")</f>
        <v>UNIDAD DE PORDER ININTERRUMPIDO UPS.</v>
      </c>
      <c r="G12" s="45">
        <v>450</v>
      </c>
    </row>
    <row r="13" spans="1:8" ht="40.5" x14ac:dyDescent="0.25">
      <c r="A13" s="41">
        <v>4</v>
      </c>
      <c r="B13" s="42" t="s">
        <v>192</v>
      </c>
      <c r="C13" s="43">
        <v>45855</v>
      </c>
      <c r="D13" s="44">
        <v>12482803</v>
      </c>
      <c r="E13" s="42" t="s">
        <v>193</v>
      </c>
      <c r="F13" s="42" t="str">
        <f>UPPER("Café molido para stock de almacen.")</f>
        <v>CAFÉ MOLIDO PARA STOCK DE ALMACEN.</v>
      </c>
      <c r="G13" s="45">
        <v>3500</v>
      </c>
    </row>
    <row r="14" spans="1:8" ht="40.5" x14ac:dyDescent="0.25">
      <c r="A14" s="41">
        <v>5</v>
      </c>
      <c r="B14" s="42" t="s">
        <v>194</v>
      </c>
      <c r="C14" s="43">
        <v>45866</v>
      </c>
      <c r="D14" s="44">
        <v>25631918</v>
      </c>
      <c r="E14" s="42" t="s">
        <v>195</v>
      </c>
      <c r="F14" s="42" t="str">
        <f>UPPER("insumos de cocina para stock de almacen.")</f>
        <v>INSUMOS DE COCINA PARA STOCK DE ALMACEN.</v>
      </c>
      <c r="G14" s="45">
        <v>7755.94</v>
      </c>
    </row>
    <row r="15" spans="1:8" ht="40.5" x14ac:dyDescent="0.25">
      <c r="A15" s="41">
        <v>6</v>
      </c>
      <c r="B15" s="42" t="s">
        <v>196</v>
      </c>
      <c r="C15" s="43">
        <v>45868</v>
      </c>
      <c r="D15" s="44">
        <v>4851498</v>
      </c>
      <c r="E15" s="42" t="s">
        <v>197</v>
      </c>
      <c r="F15" s="42" t="str">
        <f>UPPER("insumos de oficina para stock de almacen.")</f>
        <v>INSUMOS DE OFICINA PARA STOCK DE ALMACEN.</v>
      </c>
      <c r="G15" s="45">
        <v>8527.7000000000007</v>
      </c>
    </row>
    <row r="16" spans="1:8" ht="67.5" x14ac:dyDescent="0.25">
      <c r="A16" s="41">
        <v>7</v>
      </c>
      <c r="B16" s="42" t="s">
        <v>198</v>
      </c>
      <c r="C16" s="43">
        <v>45877</v>
      </c>
      <c r="D16" s="44">
        <v>6605192</v>
      </c>
      <c r="E16" s="42" t="s">
        <v>199</v>
      </c>
      <c r="F16" s="42" t="str">
        <f>UPPER("Servicio de impresión de 300 formas de control de kilometros recorridos y formulario de prestamo de vehiculos")</f>
        <v>SERVICIO DE IMPRESIÓN DE 300 FORMAS DE CONTROL DE KILOMETROS RECORRIDOS Y FORMULARIO DE PRESTAMO DE VEHICULOS</v>
      </c>
      <c r="G16" s="45">
        <v>1748</v>
      </c>
    </row>
    <row r="17" spans="1:7" ht="40.5" x14ac:dyDescent="0.25">
      <c r="A17" s="41">
        <v>8</v>
      </c>
      <c r="B17" s="42" t="s">
        <v>200</v>
      </c>
      <c r="C17" s="43">
        <v>45863</v>
      </c>
      <c r="D17" s="44">
        <v>4887182</v>
      </c>
      <c r="E17" s="42" t="s">
        <v>201</v>
      </c>
      <c r="F17" s="42" t="str">
        <f>UPPER("Telefono analogo")</f>
        <v>TELEFONO ANALOGO</v>
      </c>
      <c r="G17" s="45">
        <v>280</v>
      </c>
    </row>
    <row r="18" spans="1:7" ht="40.5" x14ac:dyDescent="0.25">
      <c r="A18" s="41">
        <v>9</v>
      </c>
      <c r="B18" s="42" t="s">
        <v>202</v>
      </c>
      <c r="C18" s="43">
        <v>45882</v>
      </c>
      <c r="D18" s="44">
        <v>100837697</v>
      </c>
      <c r="E18" s="42" t="s">
        <v>191</v>
      </c>
      <c r="F18" s="42" t="str">
        <f>UPPER("Teclado en español para Laptop marca DELL modelo Latitud 3540.")</f>
        <v>TECLADO EN ESPAÑOL PARA LAPTOP MARCA DELL MODELO LATITUD 3540.</v>
      </c>
      <c r="G18" s="45">
        <v>600</v>
      </c>
    </row>
    <row r="19" spans="1:7" ht="40.5" x14ac:dyDescent="0.25">
      <c r="A19" s="41">
        <v>10</v>
      </c>
      <c r="B19" s="42" t="s">
        <v>203</v>
      </c>
      <c r="C19" s="43">
        <v>45870</v>
      </c>
      <c r="D19" s="44">
        <v>30729742</v>
      </c>
      <c r="E19" s="42" t="s">
        <v>204</v>
      </c>
      <c r="F19" s="42" t="str">
        <f>UPPER("Bateria de 15 placas, libre de mantenimiento para vehiculo.")</f>
        <v>BATERIA DE 15 PLACAS, LIBRE DE MANTENIMIENTO PARA VEHICULO.</v>
      </c>
      <c r="G19" s="45">
        <v>1615</v>
      </c>
    </row>
    <row r="20" spans="1:7" ht="40.5" x14ac:dyDescent="0.25">
      <c r="A20" s="41">
        <v>11</v>
      </c>
      <c r="B20" s="42" t="s">
        <v>205</v>
      </c>
      <c r="C20" s="43">
        <v>45870</v>
      </c>
      <c r="D20" s="44">
        <v>30729742</v>
      </c>
      <c r="E20" s="42" t="s">
        <v>206</v>
      </c>
      <c r="F20" s="42" t="str">
        <f>UPPER("Servicio de mantenimiento de vehículo.")</f>
        <v>SERVICIO DE MANTENIMIENTO DE VEHÍCULO.</v>
      </c>
      <c r="G20" s="45">
        <v>330</v>
      </c>
    </row>
    <row r="21" spans="1:7" ht="40.5" x14ac:dyDescent="0.25">
      <c r="A21" s="41">
        <v>12</v>
      </c>
      <c r="B21" s="42" t="s">
        <v>207</v>
      </c>
      <c r="C21" s="43">
        <v>45870</v>
      </c>
      <c r="D21" s="44">
        <v>30729742</v>
      </c>
      <c r="E21" s="42" t="s">
        <v>206</v>
      </c>
      <c r="F21" s="42" t="str">
        <f>UPPER("Servicio de mantenimiento de vehiculo.")</f>
        <v>SERVICIO DE MANTENIMIENTO DE VEHICULO.</v>
      </c>
      <c r="G21" s="45">
        <v>400</v>
      </c>
    </row>
    <row r="22" spans="1:7" ht="27" x14ac:dyDescent="0.25">
      <c r="A22" s="41">
        <v>13</v>
      </c>
      <c r="B22" s="42" t="s">
        <v>208</v>
      </c>
      <c r="C22" s="43">
        <v>45875</v>
      </c>
      <c r="D22" s="44">
        <v>30729742</v>
      </c>
      <c r="E22" s="42" t="s">
        <v>206</v>
      </c>
      <c r="F22" s="42" t="str">
        <f>UPPER("Servicio de reparación de vehículo.")</f>
        <v>SERVICIO DE REPARACIÓN DE VEHÍCULO.</v>
      </c>
      <c r="G22" s="45">
        <v>5490</v>
      </c>
    </row>
    <row r="23" spans="1:7" ht="40.5" x14ac:dyDescent="0.25">
      <c r="A23" s="41">
        <v>14</v>
      </c>
      <c r="B23" s="42" t="s">
        <v>209</v>
      </c>
      <c r="C23" s="43">
        <v>45870</v>
      </c>
      <c r="D23" s="44">
        <v>30729742</v>
      </c>
      <c r="E23" s="42" t="s">
        <v>206</v>
      </c>
      <c r="F23" s="42" t="str">
        <f>UPPER("Servicio de mantenimiento de vehiculo.")</f>
        <v>SERVICIO DE MANTENIMIENTO DE VEHICULO.</v>
      </c>
      <c r="G23" s="45">
        <v>5900</v>
      </c>
    </row>
    <row r="24" spans="1:7" ht="40.5" x14ac:dyDescent="0.25">
      <c r="A24" s="41">
        <v>15</v>
      </c>
      <c r="B24" s="42" t="s">
        <v>210</v>
      </c>
      <c r="C24" s="43">
        <v>45882</v>
      </c>
      <c r="D24" s="44">
        <v>100837697</v>
      </c>
      <c r="E24" s="42" t="s">
        <v>191</v>
      </c>
      <c r="F24" s="42" t="str">
        <f>UPPER("Bateria para equipo Dell modelo Latitude e5550")</f>
        <v>BATERIA PARA EQUIPO DELL MODELO LATITUDE E5550</v>
      </c>
      <c r="G24" s="45">
        <v>950</v>
      </c>
    </row>
    <row r="25" spans="1:7" ht="40.5" x14ac:dyDescent="0.25">
      <c r="A25" s="41">
        <v>16</v>
      </c>
      <c r="B25" s="42" t="s">
        <v>211</v>
      </c>
      <c r="C25" s="43">
        <v>45891</v>
      </c>
      <c r="D25" s="44">
        <v>30729742</v>
      </c>
      <c r="E25" s="42" t="s">
        <v>206</v>
      </c>
      <c r="F25" s="42" t="str">
        <f>UPPER("Servicio de mantenimiento de vehículo.")</f>
        <v>SERVICIO DE MANTENIMIENTO DE VEHÍCULO.</v>
      </c>
      <c r="G25" s="45">
        <v>1685</v>
      </c>
    </row>
    <row r="26" spans="1:7" ht="40.5" x14ac:dyDescent="0.25">
      <c r="A26" s="41">
        <v>17</v>
      </c>
      <c r="B26" s="42" t="s">
        <v>212</v>
      </c>
      <c r="C26" s="43">
        <v>45881</v>
      </c>
      <c r="D26" s="44">
        <v>30729742</v>
      </c>
      <c r="E26" s="42" t="s">
        <v>206</v>
      </c>
      <c r="F26" s="42" t="str">
        <f>UPPER("Servicio de mantenimiento de vehículo.")</f>
        <v>SERVICIO DE MANTENIMIENTO DE VEHÍCULO.</v>
      </c>
      <c r="G26" s="45">
        <v>665</v>
      </c>
    </row>
    <row r="27" spans="1:7" ht="40.5" x14ac:dyDescent="0.25">
      <c r="A27" s="41">
        <v>18</v>
      </c>
      <c r="B27" s="42" t="s">
        <v>213</v>
      </c>
      <c r="C27" s="43">
        <v>45881</v>
      </c>
      <c r="D27" s="44">
        <v>30729742</v>
      </c>
      <c r="E27" s="42" t="s">
        <v>206</v>
      </c>
      <c r="F27" s="42" t="str">
        <f>UPPER("Servicio de mantenimiento de vehículo.")</f>
        <v>SERVICIO DE MANTENIMIENTO DE VEHÍCULO.</v>
      </c>
      <c r="G27" s="45">
        <v>2710</v>
      </c>
    </row>
    <row r="28" spans="1:7" ht="40.5" x14ac:dyDescent="0.25">
      <c r="A28" s="41">
        <v>19</v>
      </c>
      <c r="B28" s="42" t="s">
        <v>214</v>
      </c>
      <c r="C28" s="43">
        <v>45882</v>
      </c>
      <c r="D28" s="44">
        <v>100837697</v>
      </c>
      <c r="E28" s="42" t="s">
        <v>191</v>
      </c>
      <c r="F28" s="42" t="str">
        <f>UPPER("Toner color negro.")</f>
        <v>TONER COLOR NEGRO.</v>
      </c>
      <c r="G28" s="45">
        <v>995</v>
      </c>
    </row>
    <row r="29" spans="1:7" ht="40.5" x14ac:dyDescent="0.25">
      <c r="A29" s="41">
        <v>20</v>
      </c>
      <c r="B29" s="42" t="s">
        <v>215</v>
      </c>
      <c r="C29" s="43">
        <v>45898</v>
      </c>
      <c r="D29" s="44">
        <v>55711197</v>
      </c>
      <c r="E29" s="42" t="s">
        <v>189</v>
      </c>
      <c r="F29" s="42" t="str">
        <f>UPPER("Computadora portatil.")</f>
        <v>COMPUTADORA PORTATIL.</v>
      </c>
      <c r="G29" s="45">
        <v>8997</v>
      </c>
    </row>
    <row r="30" spans="1:7" ht="40.5" x14ac:dyDescent="0.25">
      <c r="A30" s="41">
        <v>21</v>
      </c>
      <c r="B30" s="42" t="s">
        <v>216</v>
      </c>
      <c r="C30" s="43">
        <v>45898</v>
      </c>
      <c r="D30" s="44">
        <v>55711197</v>
      </c>
      <c r="E30" s="42" t="s">
        <v>189</v>
      </c>
      <c r="F30" s="42" t="str">
        <f>UPPER("Computadora de escritorio y Unidad de poder ininterrumpido UPS.")</f>
        <v>COMPUTADORA DE ESCRITORIO Y UNIDAD DE PODER ININTERRUMPIDO UPS.</v>
      </c>
      <c r="G30" s="45">
        <v>8826</v>
      </c>
    </row>
    <row r="31" spans="1:7" ht="40.5" x14ac:dyDescent="0.25">
      <c r="A31" s="41">
        <v>22</v>
      </c>
      <c r="B31" s="42" t="s">
        <v>217</v>
      </c>
      <c r="C31" s="43">
        <v>45897</v>
      </c>
      <c r="D31" s="44">
        <v>100837697</v>
      </c>
      <c r="E31" s="42" t="s">
        <v>191</v>
      </c>
      <c r="F31" s="42" t="str">
        <f>UPPER("Tintas y toners para stock de almacen.")</f>
        <v>TINTAS Y TONERS PARA STOCK DE ALMACEN.</v>
      </c>
      <c r="G31" s="45">
        <v>5747</v>
      </c>
    </row>
    <row r="32" spans="1:7" ht="40.5" x14ac:dyDescent="0.25">
      <c r="A32" s="41">
        <v>23</v>
      </c>
      <c r="B32" s="42" t="s">
        <v>218</v>
      </c>
      <c r="C32" s="43">
        <v>45890</v>
      </c>
      <c r="D32" s="44">
        <v>30729742</v>
      </c>
      <c r="E32" s="42" t="s">
        <v>206</v>
      </c>
      <c r="F32" s="42" t="str">
        <f>UPPER("Servicio de mantenimiento de vehículo.")</f>
        <v>SERVICIO DE MANTENIMIENTO DE VEHÍCULO.</v>
      </c>
      <c r="G32" s="45">
        <v>766</v>
      </c>
    </row>
    <row r="33" spans="1:7" ht="40.5" x14ac:dyDescent="0.25">
      <c r="A33" s="41">
        <v>24</v>
      </c>
      <c r="B33" s="42" t="s">
        <v>219</v>
      </c>
      <c r="C33" s="43">
        <v>45898</v>
      </c>
      <c r="D33" s="44">
        <v>55711197</v>
      </c>
      <c r="E33" s="42" t="s">
        <v>189</v>
      </c>
      <c r="F33" s="42" t="str">
        <f>UPPER("Unidad de poder initerrumpido UPS.")</f>
        <v>UNIDAD DE PODER INITERRUMPIDO UPS.</v>
      </c>
      <c r="G33" s="45">
        <v>405</v>
      </c>
    </row>
    <row r="34" spans="1:7" ht="27" x14ac:dyDescent="0.25">
      <c r="A34" s="41">
        <v>25</v>
      </c>
      <c r="B34" s="42" t="s">
        <v>220</v>
      </c>
      <c r="C34" s="43">
        <v>45875</v>
      </c>
      <c r="D34" s="44">
        <v>20514123</v>
      </c>
      <c r="E34" s="46" t="s">
        <v>221</v>
      </c>
      <c r="F34" s="46" t="s">
        <v>222</v>
      </c>
      <c r="G34" s="45">
        <v>7100</v>
      </c>
    </row>
    <row r="35" spans="1:7" ht="40.5" x14ac:dyDescent="0.25">
      <c r="A35" s="41">
        <v>26</v>
      </c>
      <c r="B35" s="42" t="s">
        <v>223</v>
      </c>
      <c r="C35" s="43">
        <v>45873</v>
      </c>
      <c r="D35" s="44">
        <v>34964479</v>
      </c>
      <c r="E35" s="46" t="s">
        <v>224</v>
      </c>
      <c r="F35" s="46" t="s">
        <v>225</v>
      </c>
      <c r="G35" s="45">
        <v>81133.350000000006</v>
      </c>
    </row>
    <row r="36" spans="1:7" ht="27" x14ac:dyDescent="0.25">
      <c r="A36" s="41">
        <v>27</v>
      </c>
      <c r="B36" s="42" t="s">
        <v>226</v>
      </c>
      <c r="C36" s="43">
        <v>45887</v>
      </c>
      <c r="D36" s="44">
        <v>24001120</v>
      </c>
      <c r="E36" s="46" t="s">
        <v>227</v>
      </c>
      <c r="F36" s="46" t="s">
        <v>228</v>
      </c>
      <c r="G36" s="45">
        <v>5000</v>
      </c>
    </row>
    <row r="37" spans="1:7" ht="40.5" x14ac:dyDescent="0.25">
      <c r="A37" s="41">
        <v>28</v>
      </c>
      <c r="B37" s="42" t="s">
        <v>229</v>
      </c>
      <c r="C37" s="43">
        <v>45875</v>
      </c>
      <c r="D37" s="44">
        <v>326445</v>
      </c>
      <c r="E37" s="46" t="s">
        <v>230</v>
      </c>
      <c r="F37" s="46" t="s">
        <v>231</v>
      </c>
      <c r="G37" s="45">
        <v>1321.2</v>
      </c>
    </row>
    <row r="38" spans="1:7" ht="40.5" x14ac:dyDescent="0.25">
      <c r="A38" s="41">
        <v>29</v>
      </c>
      <c r="B38" s="42" t="s">
        <v>232</v>
      </c>
      <c r="C38" s="43">
        <v>45875</v>
      </c>
      <c r="D38" s="44">
        <v>326445</v>
      </c>
      <c r="E38" s="46" t="s">
        <v>230</v>
      </c>
      <c r="F38" s="46" t="s">
        <v>231</v>
      </c>
      <c r="G38" s="45">
        <v>1890.86</v>
      </c>
    </row>
    <row r="39" spans="1:7" ht="40.5" x14ac:dyDescent="0.25">
      <c r="A39" s="41">
        <v>30</v>
      </c>
      <c r="B39" s="42" t="s">
        <v>233</v>
      </c>
      <c r="C39" s="43">
        <v>45875</v>
      </c>
      <c r="D39" s="44">
        <v>326445</v>
      </c>
      <c r="E39" s="46" t="s">
        <v>230</v>
      </c>
      <c r="F39" s="46" t="s">
        <v>231</v>
      </c>
      <c r="G39" s="45">
        <v>1473.98</v>
      </c>
    </row>
    <row r="40" spans="1:7" ht="40.5" x14ac:dyDescent="0.25">
      <c r="A40" s="41">
        <v>31</v>
      </c>
      <c r="B40" s="42" t="s">
        <v>234</v>
      </c>
      <c r="C40" s="43">
        <v>45875</v>
      </c>
      <c r="D40" s="44">
        <v>326445</v>
      </c>
      <c r="E40" s="46" t="s">
        <v>230</v>
      </c>
      <c r="F40" s="46" t="s">
        <v>231</v>
      </c>
      <c r="G40" s="45">
        <v>120.42</v>
      </c>
    </row>
    <row r="41" spans="1:7" ht="40.5" x14ac:dyDescent="0.25">
      <c r="A41" s="41">
        <v>32</v>
      </c>
      <c r="B41" s="42" t="s">
        <v>235</v>
      </c>
      <c r="C41" s="43">
        <v>45875</v>
      </c>
      <c r="D41" s="44">
        <v>326445</v>
      </c>
      <c r="E41" s="46" t="s">
        <v>230</v>
      </c>
      <c r="F41" s="46" t="s">
        <v>231</v>
      </c>
      <c r="G41" s="45">
        <v>68.98</v>
      </c>
    </row>
    <row r="42" spans="1:7" ht="40.5" x14ac:dyDescent="0.25">
      <c r="A42" s="41">
        <v>33</v>
      </c>
      <c r="B42" s="42" t="s">
        <v>236</v>
      </c>
      <c r="C42" s="43">
        <v>45875</v>
      </c>
      <c r="D42" s="44">
        <v>326445</v>
      </c>
      <c r="E42" s="46" t="s">
        <v>230</v>
      </c>
      <c r="F42" s="46" t="s">
        <v>231</v>
      </c>
      <c r="G42" s="45">
        <v>1434.38</v>
      </c>
    </row>
    <row r="43" spans="1:7" ht="40.5" x14ac:dyDescent="0.25">
      <c r="A43" s="41">
        <v>34</v>
      </c>
      <c r="B43" s="42" t="s">
        <v>237</v>
      </c>
      <c r="C43" s="43">
        <v>45875</v>
      </c>
      <c r="D43" s="44">
        <v>326445</v>
      </c>
      <c r="E43" s="46" t="s">
        <v>230</v>
      </c>
      <c r="F43" s="46" t="s">
        <v>231</v>
      </c>
      <c r="G43" s="45">
        <v>1021.27</v>
      </c>
    </row>
    <row r="44" spans="1:7" ht="40.5" x14ac:dyDescent="0.25">
      <c r="A44" s="41">
        <v>35</v>
      </c>
      <c r="B44" s="42" t="s">
        <v>238</v>
      </c>
      <c r="C44" s="43">
        <v>45875</v>
      </c>
      <c r="D44" s="44">
        <v>326445</v>
      </c>
      <c r="E44" s="46" t="s">
        <v>230</v>
      </c>
      <c r="F44" s="46" t="s">
        <v>231</v>
      </c>
      <c r="G44" s="45">
        <v>319.08999999999997</v>
      </c>
    </row>
    <row r="45" spans="1:7" ht="40.5" x14ac:dyDescent="0.25">
      <c r="A45" s="41">
        <v>36</v>
      </c>
      <c r="B45" s="42" t="s">
        <v>239</v>
      </c>
      <c r="C45" s="43">
        <v>45875</v>
      </c>
      <c r="D45" s="44">
        <v>326445</v>
      </c>
      <c r="E45" s="46" t="s">
        <v>230</v>
      </c>
      <c r="F45" s="46" t="s">
        <v>231</v>
      </c>
      <c r="G45" s="45">
        <v>911.88</v>
      </c>
    </row>
    <row r="46" spans="1:7" ht="40.5" x14ac:dyDescent="0.25">
      <c r="A46" s="41">
        <v>37</v>
      </c>
      <c r="B46" s="42" t="s">
        <v>240</v>
      </c>
      <c r="C46" s="43">
        <v>45871</v>
      </c>
      <c r="D46" s="44">
        <v>9929290</v>
      </c>
      <c r="E46" s="47" t="s">
        <v>241</v>
      </c>
      <c r="F46" s="47" t="s">
        <v>242</v>
      </c>
      <c r="G46" s="45">
        <v>638.4</v>
      </c>
    </row>
    <row r="47" spans="1:7" ht="40.5" x14ac:dyDescent="0.25">
      <c r="A47" s="41">
        <v>38</v>
      </c>
      <c r="B47" s="42" t="s">
        <v>243</v>
      </c>
      <c r="C47" s="43">
        <v>45877</v>
      </c>
      <c r="D47" s="44">
        <v>9929290</v>
      </c>
      <c r="E47" s="47" t="s">
        <v>241</v>
      </c>
      <c r="F47" s="47" t="s">
        <v>242</v>
      </c>
      <c r="G47" s="48">
        <v>1422.85</v>
      </c>
    </row>
    <row r="48" spans="1:7" ht="27" x14ac:dyDescent="0.25">
      <c r="A48" s="41">
        <v>39</v>
      </c>
      <c r="B48" s="42" t="s">
        <v>244</v>
      </c>
      <c r="C48" s="43">
        <v>45873</v>
      </c>
      <c r="D48" s="44">
        <v>9929290</v>
      </c>
      <c r="E48" s="47" t="s">
        <v>241</v>
      </c>
      <c r="F48" s="47" t="s">
        <v>245</v>
      </c>
      <c r="G48" s="48">
        <v>2103.3000000000002</v>
      </c>
    </row>
    <row r="49" spans="1:7" ht="27" x14ac:dyDescent="0.25">
      <c r="A49" s="41">
        <v>40</v>
      </c>
      <c r="B49" s="42" t="s">
        <v>246</v>
      </c>
      <c r="C49" s="43">
        <v>45870</v>
      </c>
      <c r="D49" s="44">
        <v>77213408</v>
      </c>
      <c r="E49" s="47" t="s">
        <v>247</v>
      </c>
      <c r="F49" s="47" t="s">
        <v>248</v>
      </c>
      <c r="G49" s="48">
        <v>2033.33</v>
      </c>
    </row>
    <row r="50" spans="1:7" ht="27" x14ac:dyDescent="0.25">
      <c r="A50" s="41">
        <v>41</v>
      </c>
      <c r="B50" s="42" t="s">
        <v>249</v>
      </c>
      <c r="C50" s="43">
        <v>45869</v>
      </c>
      <c r="D50" s="44">
        <v>86534599</v>
      </c>
      <c r="E50" s="47" t="s">
        <v>250</v>
      </c>
      <c r="F50" s="47" t="s">
        <v>251</v>
      </c>
      <c r="G50" s="48">
        <v>1290</v>
      </c>
    </row>
    <row r="51" spans="1:7" ht="41.25" thickBot="1" x14ac:dyDescent="0.3">
      <c r="A51" s="41">
        <v>42</v>
      </c>
      <c r="B51" s="42" t="s">
        <v>252</v>
      </c>
      <c r="C51" s="43">
        <v>45876</v>
      </c>
      <c r="D51" s="44">
        <v>9929290</v>
      </c>
      <c r="E51" s="47" t="s">
        <v>241</v>
      </c>
      <c r="F51" s="47" t="s">
        <v>253</v>
      </c>
      <c r="G51" s="48">
        <v>514</v>
      </c>
    </row>
    <row r="52" spans="1:7" ht="15.75" thickBot="1" x14ac:dyDescent="0.3">
      <c r="A52" s="49" t="s">
        <v>254</v>
      </c>
      <c r="B52" s="50"/>
      <c r="C52" s="50"/>
      <c r="D52" s="50"/>
      <c r="E52" s="50"/>
      <c r="F52" s="51"/>
      <c r="G52" s="52">
        <f>SUM(G10:G51)</f>
        <v>187954.93</v>
      </c>
    </row>
  </sheetData>
  <mergeCells count="9">
    <mergeCell ref="A7:G7"/>
    <mergeCell ref="A8:G8"/>
    <mergeCell ref="A52:F52"/>
    <mergeCell ref="A1:G1"/>
    <mergeCell ref="A2:G2"/>
    <mergeCell ref="A3:G3"/>
    <mergeCell ref="A4:D4"/>
    <mergeCell ref="A5:G5"/>
    <mergeCell ref="A6:G6"/>
  </mergeCells>
  <conditionalFormatting sqref="B34">
    <cfRule type="duplicateValues" dxfId="4" priority="1"/>
    <cfRule type="duplicateValues" dxfId="3" priority="2"/>
  </conditionalFormatting>
  <conditionalFormatting sqref="B35:B1048576 B1:B33">
    <cfRule type="duplicateValues" dxfId="2" priority="3"/>
    <cfRule type="duplicateValues" dxfId="1" priority="4"/>
  </conditionalFormatting>
  <conditionalFormatting sqref="F10:F33">
    <cfRule type="containsText" dxfId="0" priority="5" operator="containsText" text="ANULADO">
      <formula>NOT(ISERROR(SEARCH("ANULADO",F10)))</formula>
    </cfRule>
  </conditionalFormatting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08-2025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Byron René  Castillo Casasola</cp:lastModifiedBy>
  <dcterms:created xsi:type="dcterms:W3CDTF">2025-09-01T14:25:58Z</dcterms:created>
  <dcterms:modified xsi:type="dcterms:W3CDTF">2025-09-11T17:50:11Z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A0B44A456053326E0775961CF3DF6AA6106814766B7D95BFF47B07AF7343C5A0483B19193A6F66C713EC95E37B93FDBC715088CEAE315604A064E013E803987C273637D22FC22D1DF80A7A1E6BBB8D40EBCA6F02B8179A20B479D6569D4F1A94BF920E99A7BFC2151D3AAEB0C757B465FE837FE108C2AD8EB06BE14F4ABDFD5</vt:lpwstr>
  </property>
  <property fmtid="{D5CDD505-2E9C-101B-9397-08002B2CF9AE}" pid="8" name="Business Objects Context Information6">
    <vt:lpwstr>2A5342E9E729C0028331EC9E185504D6EBC4AB80BCF1A2A199A19440654088CB4D8194C08C09DAF11ED8148678E00FE574B1A178AC208ED3BC21940E4993BC521C5B168656666A9937172692C2979D79BC0E6867487D5E046AA59EF4C85190606D45BA8FEFD1FB053FBE16046D22DC630E69EC557E742680B39E9D2E399D09E</vt:lpwstr>
  </property>
  <property fmtid="{D5CDD505-2E9C-101B-9397-08002B2CF9AE}" pid="9" name="Business Objects Context Information7">
    <vt:lpwstr>563BDD95A</vt:lpwstr>
  </property>
</Properties>
</file>