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viedo\Desktop\GUATENOMINAS\1.GUATENOMINAS-2023\Nominas Agosto-2023\"/>
    </mc:Choice>
  </mc:AlternateContent>
  <xr:revisionPtr revIDLastSave="0" documentId="13_ncr:1_{529B2536-CF68-4E4B-A357-3BA297FDB888}" xr6:coauthVersionLast="47" xr6:coauthVersionMax="47" xr10:uidLastSave="{00000000-0000-0000-0000-000000000000}"/>
  <bookViews>
    <workbookView xWindow="-120" yWindow="-120" windowWidth="21840" windowHeight="13140" xr2:uid="{3EE0BDAF-0AA0-4C5F-AB62-505C7A9E7BB4}"/>
  </bookViews>
  <sheets>
    <sheet name="Agosto-011-2023" sheetId="1" r:id="rId1"/>
  </sheets>
  <externalReferences>
    <externalReference r:id="rId2"/>
  </externalReferences>
  <definedNames>
    <definedName name="_xlnm.Print_Area" localSheetId="0">'Agosto-011-2023'!$A$1:$N$35</definedName>
    <definedName name="h">'[1]Diciembre-2019'!#REF!</definedName>
    <definedName name="_xlnm.Print_Titles" localSheetId="0">'Agosto-011-2023'!$1:$7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<sst xmlns="http://schemas.openxmlformats.org/spreadsheetml/2006/main" count="124" uniqueCount="121">
  <si>
    <t>LEY DE ACCESO A LA INFORMACION PÚBLICA ARTÌCULO 10 NUMERAL 4</t>
  </si>
  <si>
    <t>INFORMACIÓN DE OFICIO</t>
  </si>
  <si>
    <t>PUESTOS EN EL RENGLÓN 011 "PERSONAL PERMANENTE"</t>
  </si>
  <si>
    <t>AGOSTO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</si>
  <si>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</si>
  <si>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</si>
  <si>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</si>
  <si>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</si>
  <si>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</si>
  <si>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</si>
  <si>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</si>
  <si>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</si>
  <si>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</si>
  <si>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</si>
  <si>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</si>
  <si>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</si>
  <si>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</si>
  <si>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</si>
  <si>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</si>
  <si>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</si>
  <si>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</si>
  <si>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</si>
  <si>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</si>
  <si>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</si>
  <si>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</si>
  <si>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</si>
  <si>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</si>
  <si>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</si>
  <si>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</si>
  <si>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</si>
  <si>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</si>
  <si>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</si>
  <si>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</si>
  <si>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</si>
  <si>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</si>
  <si>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</si>
  <si>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</si>
  <si>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</si>
  <si>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</si>
  <si>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</si>
  <si>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</si>
  <si>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</si>
  <si>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</si>
  <si>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</si>
  <si>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</si>
  <si>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</si>
  <si>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</si>
  <si>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</si>
  <si>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</si>
  <si>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</si>
  <si>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</si>
  <si>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</si>
  <si>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</si>
  <si>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</si>
  <si>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</si>
  <si>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</si>
  <si>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>Ivan Dario</t>
  </si>
  <si>
    <t>Jiménez</t>
  </si>
  <si>
    <t>11</t>
  </si>
  <si>
    <t>Lilian Arcelly</t>
  </si>
  <si>
    <t>Pineda Contreras</t>
  </si>
  <si>
    <t>12</t>
  </si>
  <si>
    <t xml:space="preserve">Nidía Azucena </t>
  </si>
  <si>
    <t>Télon Sotz</t>
  </si>
  <si>
    <t>Coordinador de Asesoría Jurídica</t>
  </si>
  <si>
    <t>13</t>
  </si>
  <si>
    <t xml:space="preserve">Keby </t>
  </si>
  <si>
    <t>Elías Florián</t>
  </si>
  <si>
    <t>Coordinador de Registro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</si>
  <si>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</si>
  <si>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</si>
  <si>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</si>
  <si>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</si>
  <si>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</si>
  <si>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</si>
  <si>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</si>
  <si>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</si>
  <si>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</si>
  <si>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</si>
  <si>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</si>
  <si>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</si>
  <si>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</si>
  <si>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>Esmeralda Guadalupe</t>
  </si>
  <si>
    <t>Tintí Esquit</t>
  </si>
  <si>
    <t>Coordinador de Administración Financiera</t>
  </si>
  <si>
    <t>18</t>
  </si>
  <si>
    <t>Feliciano</t>
  </si>
  <si>
    <t>Merlos Sanchez</t>
  </si>
  <si>
    <t>Jefe de Contabilidad</t>
  </si>
  <si>
    <t>19</t>
  </si>
  <si>
    <t xml:space="preserve">Jose Pedro </t>
  </si>
  <si>
    <t>Montenegro Santos</t>
  </si>
  <si>
    <t>Jefe de Presupuesto</t>
  </si>
  <si>
    <t>20</t>
  </si>
  <si>
    <t>Cristina Clemencia</t>
  </si>
  <si>
    <t>Abadia Bolaños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</si>
  <si>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</si>
  <si>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</si>
  <si>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</si>
  <si>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</si>
  <si>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</si>
  <si>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</si>
  <si>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</si>
  <si>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</si>
  <si>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</si>
  <si>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</si>
  <si>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</si>
  <si>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</si>
  <si>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>Encargado de Inventarios y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</si>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</sst>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. &quot;#,##0.00"/>
    <numFmt numFmtId="165" formatCode="[$Q-100A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0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5" fontId="1" fillId="0" borderId="40" xfId="1" applyNumberFormat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vertical="center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0" borderId="43" xfId="1" applyNumberFormat="1" applyBorder="1" applyAlignment="1">
      <alignment horizontal="right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center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center"/>
    </xf>
  </cellXfs>
  <cellStyles count="2">
    <cellStyle name="Normal" xfId="0" builtinId="0"/>
    <cellStyle name="Normal 2" xfId="1" xr:uid="{8796789F-79BC-4D6F-8E5F-4E4257520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0777AC4F-0FC8-4EE7-A1E6-1177A7AC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4214-1AF9-46A2-9558-DA1C322C8A86}">
  <sheetPr>
    <tabColor rgb="FF002060"/>
  </sheetPr>
  <dimension ref="B1:P36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92" t="s">
        <v>0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14" x14ac:dyDescent="0.25">
      <c r="B3" s="2"/>
      <c r="C3" s="94" t="s">
        <v>2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s="21" customFormat="1" ht="16.5" customHeight="1" x14ac:dyDescent="0.25">
      <c r="B4" s="95" t="s">
        <v>3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6" t="s">
        <v>5</v>
      </c>
      <c r="C6" s="98" t="s">
        <v>6</v>
      </c>
      <c r="D6" s="99"/>
      <c r="E6" s="102" t="s">
        <v>7</v>
      </c>
      <c r="F6" s="5" t="s">
        <v>8</v>
      </c>
      <c r="G6" s="104" t="s">
        <v>9</v>
      </c>
      <c r="H6" s="105"/>
      <c r="I6" s="87" t="s">
        <v>10</v>
      </c>
      <c r="J6" s="106" t="s">
        <v>11</v>
      </c>
      <c r="K6" s="106"/>
      <c r="L6" s="106"/>
      <c r="M6" s="87" t="s">
        <v>11</v>
      </c>
      <c r="N6" s="89" t="s">
        <v>12</v>
      </c>
    </row>
    <row r="7" spans="2:14" ht="30" customHeight="1" thickBot="1" x14ac:dyDescent="0.3">
      <c r="B7" s="97"/>
      <c r="C7" s="100"/>
      <c r="D7" s="101"/>
      <c r="E7" s="103"/>
      <c r="F7" s="6" t="s">
        <v>13</v>
      </c>
      <c r="G7" s="7" t="s">
        <v>14</v>
      </c>
      <c r="H7" s="8" t="s">
        <v>15</v>
      </c>
      <c r="I7" s="88"/>
      <c r="J7" s="9" t="s">
        <v>16</v>
      </c>
      <c r="K7" s="10" t="s">
        <v>17</v>
      </c>
      <c r="L7" s="11" t="s">
        <v>18</v>
      </c>
      <c r="M7" s="88"/>
      <c r="N7" s="90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2" si="0">ROUND(SUM(F8:H8),2)</f>
        <v>25125</v>
      </c>
      <c r="J8" s="17">
        <f t="shared" ref="J8:J33" si="1">ROUND((F8+G8)*4.83%,2)</f>
        <v>1080.71</v>
      </c>
      <c r="K8" s="18">
        <f t="shared" ref="K8:K14" si="2">ROUND((F8+G8)*1.344%,2)</f>
        <v>300.72000000000003</v>
      </c>
      <c r="L8" s="19">
        <v>878.05</v>
      </c>
      <c r="M8" s="16">
        <v>2549.46</v>
      </c>
      <c r="N8" s="20">
        <f t="shared" ref="N8:N33" si="3">ROUND(I8-M8,2)</f>
        <v>22575.54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501.2</v>
      </c>
      <c r="N9" s="28">
        <f t="shared" si="3"/>
        <v>6748.8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29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30">
        <v>5000</v>
      </c>
      <c r="G12" s="24">
        <v>0</v>
      </c>
      <c r="H12" s="24">
        <v>250</v>
      </c>
      <c r="I12" s="24">
        <f t="shared" ref="I12:I13" si="5">ROUND(SUM(F12:H12),2)</f>
        <v>5250</v>
      </c>
      <c r="J12" s="25">
        <f t="shared" si="1"/>
        <v>241.5</v>
      </c>
      <c r="K12" s="29">
        <f t="shared" si="2"/>
        <v>67.2</v>
      </c>
      <c r="L12" s="27">
        <v>289.18</v>
      </c>
      <c r="M12" s="24">
        <v>309.43</v>
      </c>
      <c r="N12" s="28">
        <f t="shared" si="3"/>
        <v>4940.57</v>
      </c>
    </row>
    <row r="13" spans="2:14" ht="25.5" customHeight="1" x14ac:dyDescent="0.25">
      <c r="B13" s="31" t="s">
        <v>39</v>
      </c>
      <c r="C13" s="13" t="s">
        <v>40</v>
      </c>
      <c r="D13" s="14" t="s">
        <v>41</v>
      </c>
      <c r="E13" s="23" t="s">
        <v>42</v>
      </c>
      <c r="F13" s="32">
        <v>7000</v>
      </c>
      <c r="G13" s="32">
        <v>0</v>
      </c>
      <c r="H13" s="32">
        <v>250</v>
      </c>
      <c r="I13" s="32">
        <f t="shared" si="5"/>
        <v>7250</v>
      </c>
      <c r="J13" s="33">
        <f t="shared" si="1"/>
        <v>338.1</v>
      </c>
      <c r="K13" s="34">
        <f t="shared" si="2"/>
        <v>94.08</v>
      </c>
      <c r="L13" s="35">
        <v>402.2</v>
      </c>
      <c r="M13" s="24">
        <v>501.2</v>
      </c>
      <c r="N13" s="36">
        <f t="shared" si="3"/>
        <v>6748.8</v>
      </c>
    </row>
    <row r="14" spans="2:14" ht="26.25" customHeight="1" x14ac:dyDescent="0.25">
      <c r="B14" s="31" t="s">
        <v>43</v>
      </c>
      <c r="C14" s="37" t="s">
        <v>44</v>
      </c>
      <c r="D14" s="37" t="s">
        <v>45</v>
      </c>
      <c r="E14" s="38" t="s">
        <v>46</v>
      </c>
      <c r="F14" s="32">
        <v>15000</v>
      </c>
      <c r="G14" s="32">
        <v>375</v>
      </c>
      <c r="H14" s="32">
        <v>250</v>
      </c>
      <c r="I14" s="32">
        <f t="shared" si="0"/>
        <v>15625</v>
      </c>
      <c r="J14" s="33">
        <f t="shared" si="1"/>
        <v>742.61</v>
      </c>
      <c r="K14" s="34">
        <f t="shared" si="2"/>
        <v>206.64</v>
      </c>
      <c r="L14" s="35">
        <v>544.95000000000005</v>
      </c>
      <c r="M14" s="24">
        <v>1510.87</v>
      </c>
      <c r="N14" s="36">
        <f t="shared" si="3"/>
        <v>14114.13</v>
      </c>
    </row>
    <row r="15" spans="2:14" s="21" customFormat="1" ht="25.5" customHeight="1" x14ac:dyDescent="0.25">
      <c r="B15" s="22" t="s">
        <v>47</v>
      </c>
      <c r="C15" s="13" t="s">
        <v>48</v>
      </c>
      <c r="D15" s="14" t="s">
        <v>49</v>
      </c>
      <c r="E15" s="39" t="s">
        <v>50</v>
      </c>
      <c r="F15" s="24">
        <v>6000</v>
      </c>
      <c r="G15" s="24">
        <v>0</v>
      </c>
      <c r="H15" s="24">
        <v>250</v>
      </c>
      <c r="I15" s="24">
        <f t="shared" si="0"/>
        <v>6250</v>
      </c>
      <c r="J15" s="25">
        <f t="shared" si="1"/>
        <v>289.8</v>
      </c>
      <c r="K15" s="26">
        <f>ROUND((F15+G15+H15-250)*1.344%,2)</f>
        <v>80.64</v>
      </c>
      <c r="L15" s="27">
        <v>51.26</v>
      </c>
      <c r="M15" s="24">
        <v>407.13</v>
      </c>
      <c r="N15" s="28">
        <f t="shared" si="3"/>
        <v>5842.87</v>
      </c>
    </row>
    <row r="16" spans="2:14" ht="27" customHeight="1" x14ac:dyDescent="0.25">
      <c r="B16" s="31" t="s">
        <v>51</v>
      </c>
      <c r="C16" s="40" t="s">
        <v>52</v>
      </c>
      <c r="D16" s="37" t="s">
        <v>53</v>
      </c>
      <c r="E16" s="41" t="s">
        <v>54</v>
      </c>
      <c r="F16" s="32">
        <v>12000</v>
      </c>
      <c r="G16" s="32">
        <v>375</v>
      </c>
      <c r="H16" s="32">
        <v>250</v>
      </c>
      <c r="I16" s="32">
        <f t="shared" si="0"/>
        <v>12625</v>
      </c>
      <c r="J16" s="33">
        <f t="shared" si="1"/>
        <v>597.71</v>
      </c>
      <c r="K16" s="34">
        <f t="shared" ref="K16:K33" si="6">ROUND((F16+G16)*1.344%,2)</f>
        <v>166.32</v>
      </c>
      <c r="L16" s="35">
        <v>402.2</v>
      </c>
      <c r="M16" s="24">
        <v>1182.9000000000001</v>
      </c>
      <c r="N16" s="36">
        <f t="shared" si="3"/>
        <v>11442.1</v>
      </c>
    </row>
    <row r="17" spans="2:16" ht="25.5" customHeight="1" x14ac:dyDescent="0.25">
      <c r="B17" s="31" t="s">
        <v>55</v>
      </c>
      <c r="C17" s="40" t="s">
        <v>56</v>
      </c>
      <c r="D17" s="37" t="s">
        <v>57</v>
      </c>
      <c r="E17" s="41" t="s">
        <v>54</v>
      </c>
      <c r="F17" s="32">
        <v>12000</v>
      </c>
      <c r="G17" s="32">
        <v>375</v>
      </c>
      <c r="H17" s="42">
        <v>250</v>
      </c>
      <c r="I17" s="32">
        <f t="shared" si="0"/>
        <v>12625</v>
      </c>
      <c r="J17" s="33">
        <f t="shared" si="1"/>
        <v>597.71</v>
      </c>
      <c r="K17" s="34">
        <f t="shared" si="6"/>
        <v>166.32</v>
      </c>
      <c r="L17" s="35">
        <v>402.2</v>
      </c>
      <c r="M17" s="24">
        <v>1182.9000000000001</v>
      </c>
      <c r="N17" s="36">
        <f t="shared" si="3"/>
        <v>11442.1</v>
      </c>
    </row>
    <row r="18" spans="2:16" ht="29.25" customHeight="1" x14ac:dyDescent="0.25">
      <c r="B18" s="31" t="s">
        <v>58</v>
      </c>
      <c r="C18" s="43" t="s">
        <v>59</v>
      </c>
      <c r="D18" s="37" t="s">
        <v>60</v>
      </c>
      <c r="E18" s="41" t="s">
        <v>54</v>
      </c>
      <c r="F18" s="32">
        <v>12000</v>
      </c>
      <c r="G18" s="32">
        <v>375</v>
      </c>
      <c r="H18" s="32">
        <v>250</v>
      </c>
      <c r="I18" s="32">
        <f t="shared" si="0"/>
        <v>12625</v>
      </c>
      <c r="J18" s="44">
        <f t="shared" si="1"/>
        <v>597.71</v>
      </c>
      <c r="K18" s="45">
        <f t="shared" si="6"/>
        <v>166.32</v>
      </c>
      <c r="L18" s="46">
        <v>402.2</v>
      </c>
      <c r="M18" s="24">
        <v>1182.9000000000001</v>
      </c>
      <c r="N18" s="36">
        <f t="shared" si="3"/>
        <v>11442.1</v>
      </c>
    </row>
    <row r="19" spans="2:16" ht="27.75" customHeight="1" x14ac:dyDescent="0.25">
      <c r="B19" s="22" t="s">
        <v>61</v>
      </c>
      <c r="C19" s="14" t="s">
        <v>62</v>
      </c>
      <c r="D19" s="14" t="s">
        <v>63</v>
      </c>
      <c r="E19" s="41" t="s">
        <v>64</v>
      </c>
      <c r="F19" s="32">
        <v>15000</v>
      </c>
      <c r="G19" s="32">
        <v>375</v>
      </c>
      <c r="H19" s="32">
        <v>250</v>
      </c>
      <c r="I19" s="32">
        <f t="shared" ref="I19" si="7">ROUND(SUM(F19:H19),2)</f>
        <v>15625</v>
      </c>
      <c r="J19" s="33">
        <f t="shared" si="1"/>
        <v>742.61</v>
      </c>
      <c r="K19" s="34">
        <f t="shared" si="6"/>
        <v>206.64</v>
      </c>
      <c r="L19" s="35">
        <v>542.95000000000005</v>
      </c>
      <c r="M19" s="24">
        <v>1510.87</v>
      </c>
      <c r="N19" s="36">
        <f t="shared" si="3"/>
        <v>14114.13</v>
      </c>
    </row>
    <row r="20" spans="2:16" s="21" customFormat="1" ht="27.75" customHeight="1" x14ac:dyDescent="0.25">
      <c r="B20" s="22" t="s">
        <v>65</v>
      </c>
      <c r="C20" s="14" t="s">
        <v>66</v>
      </c>
      <c r="D20" s="14" t="s">
        <v>67</v>
      </c>
      <c r="E20" s="47" t="s">
        <v>68</v>
      </c>
      <c r="F20" s="24">
        <v>15000</v>
      </c>
      <c r="G20" s="24">
        <v>375</v>
      </c>
      <c r="H20" s="24">
        <v>250</v>
      </c>
      <c r="I20" s="24">
        <f t="shared" ref="I20:I21" si="8">ROUND(SUM(F20:H20),2)</f>
        <v>15625</v>
      </c>
      <c r="J20" s="25">
        <f t="shared" si="1"/>
        <v>742.61</v>
      </c>
      <c r="K20" s="26">
        <f t="shared" si="6"/>
        <v>206.64</v>
      </c>
      <c r="L20" s="27">
        <v>542.95000000000005</v>
      </c>
      <c r="M20" s="24">
        <v>1383.4</v>
      </c>
      <c r="N20" s="28">
        <f t="shared" si="3"/>
        <v>14241.6</v>
      </c>
    </row>
    <row r="21" spans="2:16" ht="25.5" customHeight="1" x14ac:dyDescent="0.25">
      <c r="B21" s="31" t="s">
        <v>69</v>
      </c>
      <c r="C21" s="14" t="s">
        <v>70</v>
      </c>
      <c r="D21" s="14" t="s">
        <v>71</v>
      </c>
      <c r="E21" s="41" t="s">
        <v>72</v>
      </c>
      <c r="F21" s="32">
        <v>7000</v>
      </c>
      <c r="G21" s="32">
        <v>0</v>
      </c>
      <c r="H21" s="32">
        <v>250</v>
      </c>
      <c r="I21" s="32">
        <f t="shared" si="8"/>
        <v>7250</v>
      </c>
      <c r="J21" s="33">
        <f t="shared" si="1"/>
        <v>338.1</v>
      </c>
      <c r="K21" s="34">
        <f t="shared" si="6"/>
        <v>94.08</v>
      </c>
      <c r="L21" s="35">
        <v>544.95000000000005</v>
      </c>
      <c r="M21" s="24">
        <v>501.2</v>
      </c>
      <c r="N21" s="36">
        <f t="shared" si="3"/>
        <v>6748.8</v>
      </c>
      <c r="P21" s="48"/>
    </row>
    <row r="22" spans="2:16" ht="27" customHeight="1" x14ac:dyDescent="0.25">
      <c r="B22" s="31" t="s">
        <v>73</v>
      </c>
      <c r="C22" s="14" t="s">
        <v>74</v>
      </c>
      <c r="D22" s="14" t="s">
        <v>75</v>
      </c>
      <c r="E22" s="49" t="s">
        <v>76</v>
      </c>
      <c r="F22" s="32">
        <v>5000</v>
      </c>
      <c r="G22" s="32">
        <v>0</v>
      </c>
      <c r="H22" s="32">
        <v>250</v>
      </c>
      <c r="I22" s="32">
        <f t="shared" si="0"/>
        <v>5250</v>
      </c>
      <c r="J22" s="33">
        <f t="shared" si="1"/>
        <v>241.5</v>
      </c>
      <c r="K22" s="34">
        <f t="shared" si="6"/>
        <v>67.2</v>
      </c>
      <c r="L22" s="35">
        <v>51.26</v>
      </c>
      <c r="M22" s="24">
        <v>309.43</v>
      </c>
      <c r="N22" s="36">
        <f t="shared" si="3"/>
        <v>4940.57</v>
      </c>
    </row>
    <row r="23" spans="2:16" ht="29.25" customHeight="1" x14ac:dyDescent="0.25">
      <c r="B23" s="31" t="s">
        <v>77</v>
      </c>
      <c r="C23" s="14" t="s">
        <v>78</v>
      </c>
      <c r="D23" s="14" t="s">
        <v>79</v>
      </c>
      <c r="E23" s="41" t="s">
        <v>80</v>
      </c>
      <c r="F23" s="32">
        <v>15000</v>
      </c>
      <c r="G23" s="32">
        <v>375</v>
      </c>
      <c r="H23" s="32">
        <v>250</v>
      </c>
      <c r="I23" s="32">
        <f>ROUND(SUM(F23:H23),2)</f>
        <v>15625</v>
      </c>
      <c r="J23" s="33">
        <f t="shared" si="1"/>
        <v>742.61</v>
      </c>
      <c r="K23" s="34">
        <f t="shared" si="6"/>
        <v>206.64</v>
      </c>
      <c r="L23" s="35">
        <v>544.95000000000005</v>
      </c>
      <c r="M23" s="24">
        <v>1510.87</v>
      </c>
      <c r="N23" s="36">
        <f t="shared" si="3"/>
        <v>14114.13</v>
      </c>
    </row>
    <row r="24" spans="2:16" ht="29.25" customHeight="1" x14ac:dyDescent="0.25">
      <c r="B24" s="31" t="s">
        <v>81</v>
      </c>
      <c r="C24" s="14" t="s">
        <v>82</v>
      </c>
      <c r="D24" s="14" t="s">
        <v>83</v>
      </c>
      <c r="E24" s="41" t="s">
        <v>84</v>
      </c>
      <c r="F24" s="32">
        <v>15000</v>
      </c>
      <c r="G24" s="32">
        <v>375</v>
      </c>
      <c r="H24" s="32">
        <v>250</v>
      </c>
      <c r="I24" s="32">
        <f>ROUND(SUM(F24:H24),2)</f>
        <v>15625</v>
      </c>
      <c r="J24" s="33">
        <f t="shared" si="1"/>
        <v>742.61</v>
      </c>
      <c r="K24" s="34">
        <f t="shared" si="6"/>
        <v>206.64</v>
      </c>
      <c r="L24" s="35">
        <v>544.95000000000005</v>
      </c>
      <c r="M24" s="24">
        <v>1510.87</v>
      </c>
      <c r="N24" s="36">
        <f t="shared" si="3"/>
        <v>14114.13</v>
      </c>
    </row>
    <row r="25" spans="2:16" ht="28.5" customHeight="1" thickBot="1" x14ac:dyDescent="0.3">
      <c r="B25" s="31" t="s">
        <v>85</v>
      </c>
      <c r="C25" s="14" t="s">
        <v>86</v>
      </c>
      <c r="D25" s="14" t="s">
        <v>87</v>
      </c>
      <c r="E25" s="50" t="s">
        <v>88</v>
      </c>
      <c r="F25" s="32">
        <v>10000</v>
      </c>
      <c r="G25" s="32">
        <v>375</v>
      </c>
      <c r="H25" s="24">
        <v>250</v>
      </c>
      <c r="I25" s="32">
        <f t="shared" ref="I25:I32" si="9">ROUND(SUM(F25:H25),2)</f>
        <v>10625</v>
      </c>
      <c r="J25" s="51">
        <f t="shared" si="1"/>
        <v>501.11</v>
      </c>
      <c r="K25" s="52">
        <f t="shared" si="6"/>
        <v>139.44</v>
      </c>
      <c r="L25" s="53">
        <v>307.02999999999997</v>
      </c>
      <c r="M25" s="24">
        <v>964.25</v>
      </c>
      <c r="N25" s="36">
        <f t="shared" si="3"/>
        <v>9660.75</v>
      </c>
      <c r="P25" s="48"/>
    </row>
    <row r="26" spans="2:16" ht="24.75" customHeight="1" thickBot="1" x14ac:dyDescent="0.3">
      <c r="B26" s="31" t="s">
        <v>89</v>
      </c>
      <c r="C26" s="14" t="s">
        <v>90</v>
      </c>
      <c r="D26" s="14" t="s">
        <v>91</v>
      </c>
      <c r="E26" s="50" t="s">
        <v>92</v>
      </c>
      <c r="F26" s="32">
        <v>10000</v>
      </c>
      <c r="G26" s="32">
        <v>375</v>
      </c>
      <c r="H26" s="32">
        <v>250</v>
      </c>
      <c r="I26" s="32">
        <f t="shared" si="9"/>
        <v>10625</v>
      </c>
      <c r="J26" s="54">
        <f t="shared" si="1"/>
        <v>501.11</v>
      </c>
      <c r="K26" s="55">
        <f t="shared" si="6"/>
        <v>139.44</v>
      </c>
      <c r="L26" s="56">
        <v>263.42</v>
      </c>
      <c r="M26" s="24">
        <v>964.25</v>
      </c>
      <c r="N26" s="36">
        <f t="shared" si="3"/>
        <v>9660.75</v>
      </c>
    </row>
    <row r="27" spans="2:16" ht="24.75" customHeight="1" x14ac:dyDescent="0.25">
      <c r="B27" s="57" t="s">
        <v>93</v>
      </c>
      <c r="C27" s="58" t="s">
        <v>94</v>
      </c>
      <c r="D27" s="58" t="s">
        <v>95</v>
      </c>
      <c r="E27" s="59" t="s">
        <v>96</v>
      </c>
      <c r="F27" s="60">
        <v>10000</v>
      </c>
      <c r="G27" s="60">
        <v>375</v>
      </c>
      <c r="H27" s="42">
        <v>250</v>
      </c>
      <c r="I27" s="60">
        <f t="shared" si="9"/>
        <v>10625</v>
      </c>
      <c r="J27" s="61">
        <f t="shared" si="1"/>
        <v>501.11</v>
      </c>
      <c r="K27" s="62">
        <f t="shared" si="6"/>
        <v>139.44</v>
      </c>
      <c r="L27" s="63">
        <v>307.02999999999997</v>
      </c>
      <c r="M27" s="16">
        <v>964.25</v>
      </c>
      <c r="N27" s="64">
        <f t="shared" si="3"/>
        <v>9660.75</v>
      </c>
    </row>
    <row r="28" spans="2:16" s="21" customFormat="1" ht="26.25" customHeight="1" thickBot="1" x14ac:dyDescent="0.3">
      <c r="B28" s="65" t="s">
        <v>97</v>
      </c>
      <c r="C28" s="66" t="s">
        <v>98</v>
      </c>
      <c r="D28" s="67" t="s">
        <v>99</v>
      </c>
      <c r="E28" s="68" t="s">
        <v>100</v>
      </c>
      <c r="F28" s="69">
        <v>7000</v>
      </c>
      <c r="G28" s="69">
        <v>0</v>
      </c>
      <c r="H28" s="69">
        <v>250</v>
      </c>
      <c r="I28" s="69">
        <f t="shared" si="9"/>
        <v>7250</v>
      </c>
      <c r="J28" s="70">
        <f t="shared" si="1"/>
        <v>338.1</v>
      </c>
      <c r="K28" s="71">
        <f t="shared" si="6"/>
        <v>94.08</v>
      </c>
      <c r="L28" s="72">
        <v>146.43</v>
      </c>
      <c r="M28" s="69">
        <v>595.28</v>
      </c>
      <c r="N28" s="73">
        <f t="shared" si="3"/>
        <v>6654.72</v>
      </c>
    </row>
    <row r="29" spans="2:16" s="21" customFormat="1" ht="32.25" customHeight="1" x14ac:dyDescent="0.25">
      <c r="B29" s="12" t="s">
        <v>101</v>
      </c>
      <c r="C29" s="58" t="s">
        <v>102</v>
      </c>
      <c r="D29" s="74" t="s">
        <v>103</v>
      </c>
      <c r="E29" s="75" t="s">
        <v>104</v>
      </c>
      <c r="F29" s="16">
        <v>7000</v>
      </c>
      <c r="G29" s="16">
        <v>0</v>
      </c>
      <c r="H29" s="16">
        <v>250</v>
      </c>
      <c r="I29" s="16">
        <f t="shared" si="9"/>
        <v>7250</v>
      </c>
      <c r="J29" s="17">
        <f t="shared" si="1"/>
        <v>338.1</v>
      </c>
      <c r="K29" s="18">
        <f t="shared" si="6"/>
        <v>94.08</v>
      </c>
      <c r="L29" s="19">
        <v>146.43</v>
      </c>
      <c r="M29" s="16">
        <v>491.42</v>
      </c>
      <c r="N29" s="20">
        <f t="shared" si="3"/>
        <v>6758.58</v>
      </c>
    </row>
    <row r="30" spans="2:16" ht="24.75" customHeight="1" x14ac:dyDescent="0.25">
      <c r="B30" s="31" t="s">
        <v>105</v>
      </c>
      <c r="C30" s="14" t="s">
        <v>106</v>
      </c>
      <c r="D30" s="76" t="s">
        <v>107</v>
      </c>
      <c r="E30" s="38" t="s">
        <v>108</v>
      </c>
      <c r="F30" s="42">
        <v>7000</v>
      </c>
      <c r="G30" s="32">
        <v>0</v>
      </c>
      <c r="H30" s="32">
        <v>250</v>
      </c>
      <c r="I30" s="32">
        <f t="shared" si="9"/>
        <v>7250</v>
      </c>
      <c r="J30" s="33">
        <f t="shared" si="1"/>
        <v>338.1</v>
      </c>
      <c r="K30" s="34">
        <f t="shared" si="6"/>
        <v>94.08</v>
      </c>
      <c r="L30" s="35">
        <v>146.43</v>
      </c>
      <c r="M30" s="24">
        <v>595.28</v>
      </c>
      <c r="N30" s="36">
        <f t="shared" si="3"/>
        <v>6654.72</v>
      </c>
    </row>
    <row r="31" spans="2:16" ht="24.75" customHeight="1" x14ac:dyDescent="0.25">
      <c r="B31" s="31" t="s">
        <v>109</v>
      </c>
      <c r="C31" s="14" t="s">
        <v>110</v>
      </c>
      <c r="D31" s="14" t="s">
        <v>111</v>
      </c>
      <c r="E31" s="38" t="s">
        <v>112</v>
      </c>
      <c r="F31" s="32">
        <v>7000</v>
      </c>
      <c r="G31" s="32">
        <v>0</v>
      </c>
      <c r="H31" s="32">
        <v>250</v>
      </c>
      <c r="I31" s="32">
        <f t="shared" si="9"/>
        <v>7250</v>
      </c>
      <c r="J31" s="33">
        <f t="shared" si="1"/>
        <v>338.1</v>
      </c>
      <c r="K31" s="34">
        <f t="shared" si="6"/>
        <v>94.08</v>
      </c>
      <c r="L31" s="35">
        <v>146.43</v>
      </c>
      <c r="M31" s="24">
        <v>595.28</v>
      </c>
      <c r="N31" s="36">
        <f t="shared" si="3"/>
        <v>6654.72</v>
      </c>
    </row>
    <row r="32" spans="2:16" ht="23.25" customHeight="1" x14ac:dyDescent="0.25">
      <c r="B32" s="31" t="s">
        <v>113</v>
      </c>
      <c r="C32" s="77" t="s">
        <v>114</v>
      </c>
      <c r="D32" s="77" t="s">
        <v>115</v>
      </c>
      <c r="E32" s="78" t="s">
        <v>116</v>
      </c>
      <c r="F32" s="79">
        <v>3500</v>
      </c>
      <c r="G32" s="79">
        <v>0</v>
      </c>
      <c r="H32" s="79">
        <v>250</v>
      </c>
      <c r="I32" s="79">
        <f t="shared" si="9"/>
        <v>3750</v>
      </c>
      <c r="J32" s="33">
        <f t="shared" si="1"/>
        <v>169.05</v>
      </c>
      <c r="K32" s="80">
        <f t="shared" si="6"/>
        <v>47.04</v>
      </c>
      <c r="L32" s="81">
        <v>0</v>
      </c>
      <c r="M32" s="24">
        <v>169.05</v>
      </c>
      <c r="N32" s="36">
        <f t="shared" si="3"/>
        <v>3580.95</v>
      </c>
    </row>
    <row r="33" spans="2:14" s="21" customFormat="1" ht="29.25" customHeight="1" thickBot="1" x14ac:dyDescent="0.3">
      <c r="B33" s="65" t="s">
        <v>117</v>
      </c>
      <c r="C33" s="66" t="s">
        <v>118</v>
      </c>
      <c r="D33" s="66" t="s">
        <v>119</v>
      </c>
      <c r="E33" s="82" t="s">
        <v>120</v>
      </c>
      <c r="F33" s="69">
        <v>15000</v>
      </c>
      <c r="G33" s="69">
        <v>375</v>
      </c>
      <c r="H33" s="69">
        <v>250</v>
      </c>
      <c r="I33" s="69">
        <f>ROUND(SUM(F33:H33),2)</f>
        <v>15625</v>
      </c>
      <c r="J33" s="70">
        <f t="shared" si="1"/>
        <v>742.61</v>
      </c>
      <c r="K33" s="71">
        <f t="shared" si="6"/>
        <v>206.64</v>
      </c>
      <c r="L33" s="72">
        <v>544.95000000000005</v>
      </c>
      <c r="M33" s="69">
        <v>1510.87</v>
      </c>
      <c r="N33" s="83">
        <f t="shared" si="3"/>
        <v>14114.13</v>
      </c>
    </row>
    <row r="34" spans="2:14" s="84" customFormat="1" x14ac:dyDescent="0.25">
      <c r="I34" s="85"/>
      <c r="J34" s="86"/>
      <c r="K34" s="86"/>
      <c r="L34" s="86"/>
      <c r="M34" s="85"/>
      <c r="N34" s="85"/>
    </row>
    <row r="35" spans="2:14" s="84" customFormat="1" x14ac:dyDescent="0.25">
      <c r="N35" s="107"/>
    </row>
    <row r="36" spans="2:14" ht="15.75" x14ac:dyDescent="0.2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22" formula="1"/>
    <ignoredError sqref="B8:C23 B24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Agosto-011-2023</vt:lpstr>
      <vt:lpstr>'Agosto-011-2023'!Área_de_impresión</vt:lpstr>
      <vt:lpstr>'Agosto-011-2023'!Títulos_a_imprimir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Augusto Rosalio Oviedo Marroquín</cp:lastModifiedBy>
  <dcterms:created xsi:type="dcterms:W3CDTF">2023-09-05T21:54:42Z</dcterms:created>
  <dcterms:modified xsi:type="dcterms:W3CDTF">2023-09-06T14:20:53Z</dcterms:modified>
</cp:coreProperties>
</file>