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"/>
    </mc:Choice>
  </mc:AlternateContent>
  <xr:revisionPtr revIDLastSave="0" documentId="13_ncr:1_{C3E9FBB2-D510-4125-BC51-8189E8E64E46}" xr6:coauthVersionLast="47" xr6:coauthVersionMax="47" xr10:uidLastSave="{00000000-0000-0000-0000-000000000000}"/>
  <bookViews>
    <workbookView xWindow="-120" yWindow="-120" windowWidth="21840" windowHeight="13140" xr2:uid="{D97975A4-610F-479D-87DB-22B6971B15C1}"/>
  </bookViews>
  <sheets>
    <sheet name="Noviembre-011-2023" sheetId="1" r:id="rId1"/>
  </sheets>
  <externalReferences>
    <externalReference r:id="rId2"/>
  </externalReferences>
  <definedNames>
    <definedName name="_xlnm.Print_Area" localSheetId="0">'Noviembre-011-2023'!$A$1:$N$35</definedName>
    <definedName name="h">'[1]Diciembre-2019'!#REF!</definedName>
    <definedName name="_xlnm.Print_Titles" localSheetId="0">'Noviembre-011-2023'!$1:$7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<sst xmlns="http://schemas.openxmlformats.org/spreadsheetml/2006/main" count="124" uniqueCount="121">
  <si>
    <t>LEY DE ACCESO A LA INFORMACION PÚBLICA ARTÌCULO 10 NUMERAL 4</t>
  </si>
  <si>
    <t>INFORMACIÓN DE OFICIO</t>
  </si>
  <si>
    <t>PUESTOS EN EL RENGLÓN 011 "PERSONAL PERMANENTE"</t>
  </si>
  <si>
    <t>NOVIEMBRE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</si>
  <si>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</si>
  <si>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</si>
  <si>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</si>
  <si>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</si>
  <si>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</si>
  <si>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</si>
  <si>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</si>
  <si>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</si>
  <si>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</si>
  <si>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</si>
  <si>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</si>
  <si>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</si>
  <si>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</si>
  <si>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</si>
  <si>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</si>
  <si>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</si>
  <si>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</si>
  <si>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</si>
  <si>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</si>
  <si>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</si>
  <si>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</si>
  <si>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</si>
  <si>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</si>
  <si>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</si>
  <si>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</si>
  <si>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</si>
  <si>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</si>
  <si>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</si>
  <si>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</si>
  <si>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</si>
  <si>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</si>
  <si>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</si>
  <si>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</si>
  <si>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</si>
  <si>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</si>
  <si>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</si>
  <si>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</si>
  <si>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</si>
  <si>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</si>
  <si>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</si>
  <si>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</si>
  <si>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</si>
  <si>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</si>
  <si>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</si>
  <si>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Rosario Karina</t>
  </si>
  <si>
    <t>Cotoc Morales</t>
  </si>
  <si>
    <t>Asistente Administrativa</t>
  </si>
  <si>
    <t>9</t>
  </si>
  <si>
    <t>Claudia Noemí</t>
  </si>
  <si>
    <t>Reyes Porras</t>
  </si>
  <si>
    <t>Sub-Coordinador</t>
  </si>
  <si>
    <t>10</t>
  </si>
  <si>
    <t>Ivan Dario</t>
  </si>
  <si>
    <t>Jiménez</t>
  </si>
  <si>
    <t>11</t>
  </si>
  <si>
    <t>Lilian Arcelly</t>
  </si>
  <si>
    <t>Pineda Contreras</t>
  </si>
  <si>
    <t>12</t>
  </si>
  <si>
    <t xml:space="preserve">Nidía Azucena </t>
  </si>
  <si>
    <t>Télon Sotz</t>
  </si>
  <si>
    <t>Coordinador de Asesoría Jurídica</t>
  </si>
  <si>
    <t>13</t>
  </si>
  <si>
    <t xml:space="preserve">Keby </t>
  </si>
  <si>
    <t>Elías Florián</t>
  </si>
  <si>
    <t>Coordinador de Registro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</si>
  <si>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</si>
  <si>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</si>
  <si>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</si>
  <si>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</si>
  <si>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</si>
  <si>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</si>
  <si>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</si>
  <si>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</si>
  <si>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</si>
  <si>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</si>
  <si>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</si>
  <si>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</si>
  <si>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</si>
  <si>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>Esmeralda Guadalupe</t>
  </si>
  <si>
    <t>Tintí Esquit</t>
  </si>
  <si>
    <t>Coordinador de Administración Financiera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</si>
  <si>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</si>
  <si>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</si>
  <si>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</si>
  <si>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</si>
  <si>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</si>
  <si>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</si>
  <si>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</si>
  <si>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</si>
  <si>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</si>
  <si>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Cristina Clemencia</t>
  </si>
  <si>
    <t>Abadia Bolaños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</si>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</sst>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7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5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4" fontId="1" fillId="0" borderId="23" xfId="1" applyNumberFormat="1" applyBorder="1" applyAlignment="1">
      <alignment horizontal="right" vertical="center"/>
    </xf>
    <xf numFmtId="165" fontId="1" fillId="0" borderId="39" xfId="1" applyNumberFormat="1" applyBorder="1" applyAlignment="1">
      <alignment horizontal="right" vertical="center"/>
    </xf>
    <xf numFmtId="165" fontId="1" fillId="0" borderId="40" xfId="1" applyNumberFormat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vertical="center"/>
    </xf>
    <xf numFmtId="164" fontId="1" fillId="2" borderId="1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0" borderId="43" xfId="1" applyNumberFormat="1" applyBorder="1" applyAlignment="1">
      <alignment horizontal="right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2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43" xfId="1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FDF46C03-AF3A-48C9-BC2F-9B5BF49E6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49A38576-A6C2-40CF-A34A-8551B35EC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C325-A799-42CB-AAEF-E52266684330}">
  <sheetPr>
    <tabColor rgb="FF002060"/>
  </sheetPr>
  <dimension ref="B1:P35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104" t="s">
        <v>3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14" ht="9.75" customHeight="1" thickBot="1" x14ac:dyDescent="0.3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4.45" customHeight="1" x14ac:dyDescent="0.25">
      <c r="B6" s="8" t="s">
        <v>5</v>
      </c>
      <c r="C6" s="9" t="s">
        <v>6</v>
      </c>
      <c r="D6" s="10"/>
      <c r="E6" s="11" t="s">
        <v>7</v>
      </c>
      <c r="F6" s="12" t="s">
        <v>8</v>
      </c>
      <c r="G6" s="13" t="s">
        <v>9</v>
      </c>
      <c r="H6" s="14"/>
      <c r="I6" s="15" t="s">
        <v>10</v>
      </c>
      <c r="J6" s="16" t="s">
        <v>11</v>
      </c>
      <c r="K6" s="16"/>
      <c r="L6" s="16"/>
      <c r="M6" s="15" t="s">
        <v>11</v>
      </c>
      <c r="N6" s="17" t="s">
        <v>12</v>
      </c>
    </row>
    <row r="7" spans="2:14" ht="30" customHeight="1" thickBot="1" x14ac:dyDescent="0.3">
      <c r="B7" s="18"/>
      <c r="C7" s="19"/>
      <c r="D7" s="20"/>
      <c r="E7" s="21"/>
      <c r="F7" s="22" t="s">
        <v>13</v>
      </c>
      <c r="G7" s="23" t="s">
        <v>14</v>
      </c>
      <c r="H7" s="24" t="s">
        <v>15</v>
      </c>
      <c r="I7" s="25"/>
      <c r="J7" s="26" t="s">
        <v>16</v>
      </c>
      <c r="K7" s="27" t="s">
        <v>17</v>
      </c>
      <c r="L7" s="28" t="s">
        <v>18</v>
      </c>
      <c r="M7" s="25"/>
      <c r="N7" s="29"/>
    </row>
    <row r="8" spans="2:14" s="39" customFormat="1" ht="26.25" customHeight="1" x14ac:dyDescent="0.25">
      <c r="B8" s="30" t="s">
        <v>19</v>
      </c>
      <c r="C8" s="31" t="s">
        <v>20</v>
      </c>
      <c r="D8" s="32" t="s">
        <v>21</v>
      </c>
      <c r="E8" s="33" t="s">
        <v>22</v>
      </c>
      <c r="F8" s="34">
        <v>22000</v>
      </c>
      <c r="G8" s="34">
        <v>375</v>
      </c>
      <c r="H8" s="34">
        <v>2750</v>
      </c>
      <c r="I8" s="34">
        <f t="shared" ref="I8:I22" si="0">ROUND(SUM(F8:H8),2)</f>
        <v>25125</v>
      </c>
      <c r="J8" s="35">
        <f t="shared" ref="J8:J33" si="1">ROUND((F8+G8)*4.83%,2)</f>
        <v>1080.71</v>
      </c>
      <c r="K8" s="36">
        <f t="shared" ref="K8:K14" si="2">ROUND((F8+G8)*1.344%,2)</f>
        <v>300.72000000000003</v>
      </c>
      <c r="L8" s="37">
        <v>878.05</v>
      </c>
      <c r="M8" s="34">
        <v>2549.46</v>
      </c>
      <c r="N8" s="38">
        <f t="shared" ref="N8:N33" si="3">ROUND(I8-M8,2)</f>
        <v>22575.54</v>
      </c>
    </row>
    <row r="9" spans="2:14" s="39" customFormat="1" ht="25.5" customHeight="1" x14ac:dyDescent="0.25">
      <c r="B9" s="40" t="s">
        <v>23</v>
      </c>
      <c r="C9" s="31" t="s">
        <v>24</v>
      </c>
      <c r="D9" s="32" t="s">
        <v>25</v>
      </c>
      <c r="E9" s="41" t="s">
        <v>26</v>
      </c>
      <c r="F9" s="42">
        <v>7000</v>
      </c>
      <c r="G9" s="42">
        <v>0</v>
      </c>
      <c r="H9" s="42">
        <v>250</v>
      </c>
      <c r="I9" s="42">
        <f t="shared" ref="I9" si="4">ROUND(SUM(F9:H9),2)</f>
        <v>7250</v>
      </c>
      <c r="J9" s="43">
        <f t="shared" si="1"/>
        <v>338.1</v>
      </c>
      <c r="K9" s="44">
        <f t="shared" si="2"/>
        <v>94.08</v>
      </c>
      <c r="L9" s="45">
        <v>402.2</v>
      </c>
      <c r="M9" s="42">
        <v>501.2</v>
      </c>
      <c r="N9" s="46">
        <f t="shared" si="3"/>
        <v>6748.8</v>
      </c>
    </row>
    <row r="10" spans="2:14" s="39" customFormat="1" ht="25.5" customHeight="1" x14ac:dyDescent="0.25">
      <c r="B10" s="40" t="s">
        <v>27</v>
      </c>
      <c r="C10" s="31" t="s">
        <v>28</v>
      </c>
      <c r="D10" s="32" t="s">
        <v>29</v>
      </c>
      <c r="E10" s="41" t="s">
        <v>30</v>
      </c>
      <c r="F10" s="42">
        <v>15000</v>
      </c>
      <c r="G10" s="42">
        <v>375</v>
      </c>
      <c r="H10" s="42">
        <v>250</v>
      </c>
      <c r="I10" s="42">
        <f t="shared" si="0"/>
        <v>15625</v>
      </c>
      <c r="J10" s="43">
        <f t="shared" si="1"/>
        <v>742.61</v>
      </c>
      <c r="K10" s="44">
        <f t="shared" si="2"/>
        <v>206.64</v>
      </c>
      <c r="L10" s="45">
        <v>402.2</v>
      </c>
      <c r="M10" s="42">
        <v>1510.87</v>
      </c>
      <c r="N10" s="46">
        <f t="shared" si="3"/>
        <v>14114.13</v>
      </c>
    </row>
    <row r="11" spans="2:14" s="39" customFormat="1" ht="24" customHeight="1" x14ac:dyDescent="0.25">
      <c r="B11" s="40" t="s">
        <v>31</v>
      </c>
      <c r="C11" s="31" t="s">
        <v>32</v>
      </c>
      <c r="D11" s="32" t="s">
        <v>33</v>
      </c>
      <c r="E11" s="41" t="s">
        <v>34</v>
      </c>
      <c r="F11" s="42">
        <v>10000</v>
      </c>
      <c r="G11" s="42">
        <v>0</v>
      </c>
      <c r="H11" s="42">
        <v>250</v>
      </c>
      <c r="I11" s="42">
        <f t="shared" si="0"/>
        <v>10250</v>
      </c>
      <c r="J11" s="43">
        <f t="shared" si="1"/>
        <v>483</v>
      </c>
      <c r="K11" s="47">
        <f t="shared" si="2"/>
        <v>134.4</v>
      </c>
      <c r="L11" s="45">
        <v>289.18</v>
      </c>
      <c r="M11" s="42">
        <v>923.25</v>
      </c>
      <c r="N11" s="46">
        <f t="shared" si="3"/>
        <v>9326.75</v>
      </c>
    </row>
    <row r="12" spans="2:14" s="39" customFormat="1" ht="26.25" customHeight="1" x14ac:dyDescent="0.25">
      <c r="B12" s="40" t="s">
        <v>35</v>
      </c>
      <c r="C12" s="31" t="s">
        <v>36</v>
      </c>
      <c r="D12" s="32" t="s">
        <v>37</v>
      </c>
      <c r="E12" s="41" t="s">
        <v>38</v>
      </c>
      <c r="F12" s="48">
        <v>5000</v>
      </c>
      <c r="G12" s="42">
        <v>0</v>
      </c>
      <c r="H12" s="42">
        <v>250</v>
      </c>
      <c r="I12" s="42">
        <f t="shared" si="0"/>
        <v>5250</v>
      </c>
      <c r="J12" s="43">
        <f t="shared" si="1"/>
        <v>241.5</v>
      </c>
      <c r="K12" s="47">
        <f t="shared" si="2"/>
        <v>67.2</v>
      </c>
      <c r="L12" s="45">
        <v>289.18</v>
      </c>
      <c r="M12" s="42">
        <v>309.43</v>
      </c>
      <c r="N12" s="46">
        <f t="shared" si="3"/>
        <v>4940.57</v>
      </c>
    </row>
    <row r="13" spans="2:14" ht="25.5" customHeight="1" x14ac:dyDescent="0.25">
      <c r="B13" s="49" t="s">
        <v>39</v>
      </c>
      <c r="C13" s="31" t="s">
        <v>40</v>
      </c>
      <c r="D13" s="32" t="s">
        <v>41</v>
      </c>
      <c r="E13" s="41" t="s">
        <v>42</v>
      </c>
      <c r="F13" s="50">
        <v>7000</v>
      </c>
      <c r="G13" s="50">
        <v>0</v>
      </c>
      <c r="H13" s="50">
        <v>250</v>
      </c>
      <c r="I13" s="50">
        <f t="shared" si="0"/>
        <v>7250</v>
      </c>
      <c r="J13" s="51">
        <f t="shared" si="1"/>
        <v>338.1</v>
      </c>
      <c r="K13" s="52">
        <f t="shared" si="2"/>
        <v>94.08</v>
      </c>
      <c r="L13" s="53">
        <v>402.2</v>
      </c>
      <c r="M13" s="42">
        <v>501.2</v>
      </c>
      <c r="N13" s="54">
        <f t="shared" si="3"/>
        <v>6748.8</v>
      </c>
    </row>
    <row r="14" spans="2:14" ht="26.25" customHeight="1" x14ac:dyDescent="0.25">
      <c r="B14" s="49" t="s">
        <v>43</v>
      </c>
      <c r="C14" s="55" t="s">
        <v>44</v>
      </c>
      <c r="D14" s="55" t="s">
        <v>45</v>
      </c>
      <c r="E14" s="56" t="s">
        <v>46</v>
      </c>
      <c r="F14" s="50">
        <v>15000</v>
      </c>
      <c r="G14" s="50">
        <v>375</v>
      </c>
      <c r="H14" s="50">
        <v>250</v>
      </c>
      <c r="I14" s="50">
        <f t="shared" si="0"/>
        <v>15625</v>
      </c>
      <c r="J14" s="51">
        <f t="shared" si="1"/>
        <v>742.61</v>
      </c>
      <c r="K14" s="52">
        <f t="shared" si="2"/>
        <v>206.64</v>
      </c>
      <c r="L14" s="53">
        <v>544.95000000000005</v>
      </c>
      <c r="M14" s="42">
        <v>1510.87</v>
      </c>
      <c r="N14" s="54">
        <f t="shared" si="3"/>
        <v>14114.13</v>
      </c>
    </row>
    <row r="15" spans="2:14" s="39" customFormat="1" ht="25.5" customHeight="1" x14ac:dyDescent="0.25">
      <c r="B15" s="40" t="s">
        <v>47</v>
      </c>
      <c r="C15" s="31" t="s">
        <v>48</v>
      </c>
      <c r="D15" s="32" t="s">
        <v>49</v>
      </c>
      <c r="E15" s="57" t="s">
        <v>50</v>
      </c>
      <c r="F15" s="42">
        <v>6000</v>
      </c>
      <c r="G15" s="42">
        <v>0</v>
      </c>
      <c r="H15" s="42">
        <v>250</v>
      </c>
      <c r="I15" s="42">
        <f t="shared" si="0"/>
        <v>6250</v>
      </c>
      <c r="J15" s="43">
        <f t="shared" si="1"/>
        <v>289.8</v>
      </c>
      <c r="K15" s="44">
        <f>ROUND((F15+G15+H15-250)*1.344%,2)</f>
        <v>80.64</v>
      </c>
      <c r="L15" s="45">
        <v>51.26</v>
      </c>
      <c r="M15" s="42">
        <v>407.13</v>
      </c>
      <c r="N15" s="46">
        <f t="shared" si="3"/>
        <v>5842.87</v>
      </c>
    </row>
    <row r="16" spans="2:14" ht="27" customHeight="1" x14ac:dyDescent="0.25">
      <c r="B16" s="49" t="s">
        <v>51</v>
      </c>
      <c r="C16" s="58" t="s">
        <v>52</v>
      </c>
      <c r="D16" s="55" t="s">
        <v>53</v>
      </c>
      <c r="E16" s="59" t="s">
        <v>54</v>
      </c>
      <c r="F16" s="50">
        <v>12000</v>
      </c>
      <c r="G16" s="50">
        <v>375</v>
      </c>
      <c r="H16" s="50">
        <v>250</v>
      </c>
      <c r="I16" s="50">
        <f t="shared" si="0"/>
        <v>12625</v>
      </c>
      <c r="J16" s="51">
        <f t="shared" si="1"/>
        <v>597.71</v>
      </c>
      <c r="K16" s="52">
        <f t="shared" ref="K16:K33" si="5">ROUND((F16+G16)*1.344%,2)</f>
        <v>166.32</v>
      </c>
      <c r="L16" s="53">
        <v>402.2</v>
      </c>
      <c r="M16" s="42">
        <v>1182.9000000000001</v>
      </c>
      <c r="N16" s="54">
        <f t="shared" si="3"/>
        <v>11442.1</v>
      </c>
    </row>
    <row r="17" spans="2:16" ht="25.5" customHeight="1" x14ac:dyDescent="0.25">
      <c r="B17" s="49" t="s">
        <v>55</v>
      </c>
      <c r="C17" s="58" t="s">
        <v>56</v>
      </c>
      <c r="D17" s="55" t="s">
        <v>57</v>
      </c>
      <c r="E17" s="59" t="s">
        <v>54</v>
      </c>
      <c r="F17" s="50">
        <v>12000</v>
      </c>
      <c r="G17" s="50">
        <v>375</v>
      </c>
      <c r="H17" s="60">
        <v>250</v>
      </c>
      <c r="I17" s="50">
        <f t="shared" si="0"/>
        <v>12625</v>
      </c>
      <c r="J17" s="51">
        <f t="shared" si="1"/>
        <v>597.71</v>
      </c>
      <c r="K17" s="52">
        <f t="shared" si="5"/>
        <v>166.32</v>
      </c>
      <c r="L17" s="53">
        <v>402.2</v>
      </c>
      <c r="M17" s="42">
        <v>1182.9000000000001</v>
      </c>
      <c r="N17" s="54">
        <f t="shared" si="3"/>
        <v>11442.1</v>
      </c>
    </row>
    <row r="18" spans="2:16" ht="29.25" customHeight="1" x14ac:dyDescent="0.25">
      <c r="B18" s="49" t="s">
        <v>58</v>
      </c>
      <c r="C18" s="61" t="s">
        <v>59</v>
      </c>
      <c r="D18" s="55" t="s">
        <v>60</v>
      </c>
      <c r="E18" s="59" t="s">
        <v>54</v>
      </c>
      <c r="F18" s="50">
        <v>12000</v>
      </c>
      <c r="G18" s="50">
        <v>375</v>
      </c>
      <c r="H18" s="50">
        <v>250</v>
      </c>
      <c r="I18" s="50">
        <f t="shared" si="0"/>
        <v>12625</v>
      </c>
      <c r="J18" s="62">
        <f t="shared" si="1"/>
        <v>597.71</v>
      </c>
      <c r="K18" s="63">
        <f t="shared" si="5"/>
        <v>166.32</v>
      </c>
      <c r="L18" s="64">
        <v>402.2</v>
      </c>
      <c r="M18" s="42">
        <v>1182.9000000000001</v>
      </c>
      <c r="N18" s="54">
        <f t="shared" si="3"/>
        <v>11442.1</v>
      </c>
    </row>
    <row r="19" spans="2:16" ht="27.75" customHeight="1" x14ac:dyDescent="0.25">
      <c r="B19" s="40" t="s">
        <v>61</v>
      </c>
      <c r="C19" s="32" t="s">
        <v>62</v>
      </c>
      <c r="D19" s="32" t="s">
        <v>63</v>
      </c>
      <c r="E19" s="59" t="s">
        <v>64</v>
      </c>
      <c r="F19" s="50">
        <v>15000</v>
      </c>
      <c r="G19" s="50">
        <v>375</v>
      </c>
      <c r="H19" s="50">
        <v>250</v>
      </c>
      <c r="I19" s="50">
        <f t="shared" ref="I19" si="6">ROUND(SUM(F19:H19),2)</f>
        <v>15625</v>
      </c>
      <c r="J19" s="51">
        <f t="shared" si="1"/>
        <v>742.61</v>
      </c>
      <c r="K19" s="52">
        <f t="shared" si="5"/>
        <v>206.64</v>
      </c>
      <c r="L19" s="53">
        <v>542.95000000000005</v>
      </c>
      <c r="M19" s="42">
        <v>1510.87</v>
      </c>
      <c r="N19" s="54">
        <f t="shared" si="3"/>
        <v>14114.13</v>
      </c>
    </row>
    <row r="20" spans="2:16" s="39" customFormat="1" ht="27.75" customHeight="1" x14ac:dyDescent="0.25">
      <c r="B20" s="40" t="s">
        <v>65</v>
      </c>
      <c r="C20" s="32" t="s">
        <v>66</v>
      </c>
      <c r="D20" s="32" t="s">
        <v>67</v>
      </c>
      <c r="E20" s="65" t="s">
        <v>68</v>
      </c>
      <c r="F20" s="42">
        <v>15000</v>
      </c>
      <c r="G20" s="42">
        <v>375</v>
      </c>
      <c r="H20" s="42">
        <v>250</v>
      </c>
      <c r="I20" s="42">
        <f t="shared" ref="I20:I21" si="7">ROUND(SUM(F20:H20),2)</f>
        <v>15625</v>
      </c>
      <c r="J20" s="43">
        <f t="shared" si="1"/>
        <v>742.61</v>
      </c>
      <c r="K20" s="44">
        <f t="shared" si="5"/>
        <v>206.64</v>
      </c>
      <c r="L20" s="45">
        <v>542.95000000000005</v>
      </c>
      <c r="M20" s="42">
        <v>1383.4</v>
      </c>
      <c r="N20" s="46">
        <f t="shared" si="3"/>
        <v>14241.6</v>
      </c>
    </row>
    <row r="21" spans="2:16" ht="25.5" customHeight="1" x14ac:dyDescent="0.25">
      <c r="B21" s="49" t="s">
        <v>69</v>
      </c>
      <c r="C21" s="32" t="s">
        <v>70</v>
      </c>
      <c r="D21" s="32" t="s">
        <v>71</v>
      </c>
      <c r="E21" s="59" t="s">
        <v>72</v>
      </c>
      <c r="F21" s="50">
        <v>7000</v>
      </c>
      <c r="G21" s="50">
        <v>0</v>
      </c>
      <c r="H21" s="50">
        <v>250</v>
      </c>
      <c r="I21" s="50">
        <f t="shared" si="7"/>
        <v>7250</v>
      </c>
      <c r="J21" s="51">
        <f t="shared" si="1"/>
        <v>338.1</v>
      </c>
      <c r="K21" s="52">
        <f t="shared" si="5"/>
        <v>94.08</v>
      </c>
      <c r="L21" s="53">
        <v>544.95000000000005</v>
      </c>
      <c r="M21" s="42">
        <v>501.2</v>
      </c>
      <c r="N21" s="54">
        <f t="shared" si="3"/>
        <v>6748.8</v>
      </c>
      <c r="P21" s="66"/>
    </row>
    <row r="22" spans="2:16" ht="27" customHeight="1" x14ac:dyDescent="0.25">
      <c r="B22" s="49" t="s">
        <v>73</v>
      </c>
      <c r="C22" s="32" t="s">
        <v>74</v>
      </c>
      <c r="D22" s="32" t="s">
        <v>75</v>
      </c>
      <c r="E22" s="67" t="s">
        <v>76</v>
      </c>
      <c r="F22" s="50">
        <v>5000</v>
      </c>
      <c r="G22" s="50">
        <v>0</v>
      </c>
      <c r="H22" s="50">
        <v>250</v>
      </c>
      <c r="I22" s="50">
        <f t="shared" si="0"/>
        <v>5250</v>
      </c>
      <c r="J22" s="51">
        <f t="shared" si="1"/>
        <v>241.5</v>
      </c>
      <c r="K22" s="52">
        <f t="shared" si="5"/>
        <v>67.2</v>
      </c>
      <c r="L22" s="53">
        <v>51.26</v>
      </c>
      <c r="M22" s="42">
        <v>309.43</v>
      </c>
      <c r="N22" s="54">
        <f t="shared" si="3"/>
        <v>4940.57</v>
      </c>
    </row>
    <row r="23" spans="2:16" ht="29.25" customHeight="1" x14ac:dyDescent="0.25">
      <c r="B23" s="49" t="s">
        <v>77</v>
      </c>
      <c r="C23" s="32" t="s">
        <v>78</v>
      </c>
      <c r="D23" s="32" t="s">
        <v>79</v>
      </c>
      <c r="E23" s="59" t="s">
        <v>80</v>
      </c>
      <c r="F23" s="50">
        <v>15000</v>
      </c>
      <c r="G23" s="50">
        <v>375</v>
      </c>
      <c r="H23" s="50">
        <v>250</v>
      </c>
      <c r="I23" s="50">
        <f>ROUND(SUM(F23:H23),2)</f>
        <v>15625</v>
      </c>
      <c r="J23" s="51">
        <f t="shared" si="1"/>
        <v>742.61</v>
      </c>
      <c r="K23" s="52">
        <f t="shared" si="5"/>
        <v>206.64</v>
      </c>
      <c r="L23" s="53">
        <v>544.95000000000005</v>
      </c>
      <c r="M23" s="42">
        <v>1510.87</v>
      </c>
      <c r="N23" s="54">
        <f t="shared" si="3"/>
        <v>14114.13</v>
      </c>
    </row>
    <row r="24" spans="2:16" ht="29.25" customHeight="1" x14ac:dyDescent="0.25">
      <c r="B24" s="49" t="s">
        <v>81</v>
      </c>
      <c r="C24" s="32" t="s">
        <v>82</v>
      </c>
      <c r="D24" s="32" t="s">
        <v>83</v>
      </c>
      <c r="E24" s="59" t="s">
        <v>84</v>
      </c>
      <c r="F24" s="50">
        <v>15000</v>
      </c>
      <c r="G24" s="50">
        <v>375</v>
      </c>
      <c r="H24" s="50">
        <v>250</v>
      </c>
      <c r="I24" s="50">
        <f>ROUND(SUM(F24:H24),2)</f>
        <v>15625</v>
      </c>
      <c r="J24" s="51">
        <f t="shared" si="1"/>
        <v>742.61</v>
      </c>
      <c r="K24" s="52">
        <f t="shared" si="5"/>
        <v>206.64</v>
      </c>
      <c r="L24" s="53">
        <v>544.95000000000005</v>
      </c>
      <c r="M24" s="42">
        <v>1510.87</v>
      </c>
      <c r="N24" s="54">
        <f t="shared" si="3"/>
        <v>14114.13</v>
      </c>
    </row>
    <row r="25" spans="2:16" ht="28.5" customHeight="1" thickBot="1" x14ac:dyDescent="0.3">
      <c r="B25" s="49" t="s">
        <v>85</v>
      </c>
      <c r="C25" s="32" t="s">
        <v>86</v>
      </c>
      <c r="D25" s="32" t="s">
        <v>87</v>
      </c>
      <c r="E25" s="68" t="s">
        <v>88</v>
      </c>
      <c r="F25" s="50">
        <v>10000</v>
      </c>
      <c r="G25" s="50">
        <v>375</v>
      </c>
      <c r="H25" s="42">
        <v>250</v>
      </c>
      <c r="I25" s="50">
        <f t="shared" ref="I25:I32" si="8">ROUND(SUM(F25:H25),2)</f>
        <v>10625</v>
      </c>
      <c r="J25" s="69">
        <f t="shared" si="1"/>
        <v>501.11</v>
      </c>
      <c r="K25" s="70">
        <f t="shared" si="5"/>
        <v>139.44</v>
      </c>
      <c r="L25" s="71">
        <v>307.02999999999997</v>
      </c>
      <c r="M25" s="42">
        <v>964.25</v>
      </c>
      <c r="N25" s="54">
        <f t="shared" si="3"/>
        <v>9660.75</v>
      </c>
      <c r="P25" s="66"/>
    </row>
    <row r="26" spans="2:16" ht="24.75" customHeight="1" thickBot="1" x14ac:dyDescent="0.3">
      <c r="B26" s="49" t="s">
        <v>89</v>
      </c>
      <c r="C26" s="32" t="s">
        <v>90</v>
      </c>
      <c r="D26" s="32" t="s">
        <v>91</v>
      </c>
      <c r="E26" s="68" t="s">
        <v>92</v>
      </c>
      <c r="F26" s="50">
        <v>10000</v>
      </c>
      <c r="G26" s="50">
        <v>375</v>
      </c>
      <c r="H26" s="50">
        <v>250</v>
      </c>
      <c r="I26" s="50">
        <f t="shared" si="8"/>
        <v>10625</v>
      </c>
      <c r="J26" s="72">
        <f t="shared" si="1"/>
        <v>501.11</v>
      </c>
      <c r="K26" s="73">
        <f t="shared" si="5"/>
        <v>139.44</v>
      </c>
      <c r="L26" s="74">
        <v>263.42</v>
      </c>
      <c r="M26" s="42">
        <v>964.25</v>
      </c>
      <c r="N26" s="54">
        <f t="shared" si="3"/>
        <v>9660.75</v>
      </c>
    </row>
    <row r="27" spans="2:16" ht="24.75" customHeight="1" x14ac:dyDescent="0.25">
      <c r="B27" s="75" t="s">
        <v>93</v>
      </c>
      <c r="C27" s="76" t="s">
        <v>94</v>
      </c>
      <c r="D27" s="76" t="s">
        <v>95</v>
      </c>
      <c r="E27" s="77" t="s">
        <v>96</v>
      </c>
      <c r="F27" s="78">
        <v>10000</v>
      </c>
      <c r="G27" s="78">
        <v>375</v>
      </c>
      <c r="H27" s="60">
        <v>250</v>
      </c>
      <c r="I27" s="78">
        <f t="shared" si="8"/>
        <v>10625</v>
      </c>
      <c r="J27" s="79">
        <f t="shared" si="1"/>
        <v>501.11</v>
      </c>
      <c r="K27" s="80">
        <f t="shared" si="5"/>
        <v>139.44</v>
      </c>
      <c r="L27" s="81">
        <v>307.02999999999997</v>
      </c>
      <c r="M27" s="34">
        <v>964.25</v>
      </c>
      <c r="N27" s="82">
        <f t="shared" si="3"/>
        <v>9660.75</v>
      </c>
    </row>
    <row r="28" spans="2:16" s="39" customFormat="1" ht="26.25" customHeight="1" thickBot="1" x14ac:dyDescent="0.3">
      <c r="B28" s="83" t="s">
        <v>97</v>
      </c>
      <c r="C28" s="84" t="s">
        <v>98</v>
      </c>
      <c r="D28" s="85" t="s">
        <v>99</v>
      </c>
      <c r="E28" s="86" t="s">
        <v>100</v>
      </c>
      <c r="F28" s="87">
        <v>7000</v>
      </c>
      <c r="G28" s="87">
        <v>0</v>
      </c>
      <c r="H28" s="87">
        <v>250</v>
      </c>
      <c r="I28" s="87">
        <f t="shared" si="8"/>
        <v>7250</v>
      </c>
      <c r="J28" s="88">
        <f t="shared" si="1"/>
        <v>338.1</v>
      </c>
      <c r="K28" s="89">
        <f t="shared" si="5"/>
        <v>94.08</v>
      </c>
      <c r="L28" s="90">
        <v>146.43</v>
      </c>
      <c r="M28" s="87">
        <v>595.28</v>
      </c>
      <c r="N28" s="91">
        <f t="shared" si="3"/>
        <v>6654.72</v>
      </c>
    </row>
    <row r="29" spans="2:16" s="39" customFormat="1" ht="32.25" customHeight="1" x14ac:dyDescent="0.25">
      <c r="B29" s="30" t="s">
        <v>101</v>
      </c>
      <c r="C29" s="76" t="s">
        <v>102</v>
      </c>
      <c r="D29" s="92" t="s">
        <v>103</v>
      </c>
      <c r="E29" s="93" t="s">
        <v>104</v>
      </c>
      <c r="F29" s="34">
        <v>7000</v>
      </c>
      <c r="G29" s="34">
        <v>0</v>
      </c>
      <c r="H29" s="34">
        <v>250</v>
      </c>
      <c r="I29" s="34">
        <f t="shared" si="8"/>
        <v>7250</v>
      </c>
      <c r="J29" s="35">
        <f t="shared" si="1"/>
        <v>338.1</v>
      </c>
      <c r="K29" s="36">
        <f t="shared" si="5"/>
        <v>94.08</v>
      </c>
      <c r="L29" s="37">
        <v>146.43</v>
      </c>
      <c r="M29" s="34">
        <v>491.42</v>
      </c>
      <c r="N29" s="38">
        <f t="shared" si="3"/>
        <v>6758.58</v>
      </c>
    </row>
    <row r="30" spans="2:16" s="39" customFormat="1" ht="24.75" customHeight="1" x14ac:dyDescent="0.25">
      <c r="B30" s="40" t="s">
        <v>105</v>
      </c>
      <c r="C30" s="32" t="s">
        <v>106</v>
      </c>
      <c r="D30" s="94" t="s">
        <v>107</v>
      </c>
      <c r="E30" s="95" t="s">
        <v>108</v>
      </c>
      <c r="F30" s="48">
        <v>7000</v>
      </c>
      <c r="G30" s="42">
        <v>0</v>
      </c>
      <c r="H30" s="42">
        <v>250</v>
      </c>
      <c r="I30" s="42">
        <f t="shared" si="8"/>
        <v>7250</v>
      </c>
      <c r="J30" s="43">
        <f t="shared" si="1"/>
        <v>338.1</v>
      </c>
      <c r="K30" s="44">
        <f t="shared" si="5"/>
        <v>94.08</v>
      </c>
      <c r="L30" s="45">
        <v>146.43</v>
      </c>
      <c r="M30" s="42">
        <v>595.28</v>
      </c>
      <c r="N30" s="46">
        <f t="shared" si="3"/>
        <v>6654.72</v>
      </c>
    </row>
    <row r="31" spans="2:16" ht="24.75" customHeight="1" x14ac:dyDescent="0.25">
      <c r="B31" s="49" t="s">
        <v>109</v>
      </c>
      <c r="C31" s="32" t="s">
        <v>110</v>
      </c>
      <c r="D31" s="32" t="s">
        <v>111</v>
      </c>
      <c r="E31" s="56" t="s">
        <v>112</v>
      </c>
      <c r="F31" s="50">
        <v>7000</v>
      </c>
      <c r="G31" s="50">
        <v>0</v>
      </c>
      <c r="H31" s="50">
        <v>250</v>
      </c>
      <c r="I31" s="50">
        <f t="shared" si="8"/>
        <v>7250</v>
      </c>
      <c r="J31" s="51">
        <f t="shared" si="1"/>
        <v>338.1</v>
      </c>
      <c r="K31" s="52">
        <f t="shared" si="5"/>
        <v>94.08</v>
      </c>
      <c r="L31" s="53">
        <v>146.43</v>
      </c>
      <c r="M31" s="42">
        <v>595.28</v>
      </c>
      <c r="N31" s="54">
        <f t="shared" si="3"/>
        <v>6654.72</v>
      </c>
    </row>
    <row r="32" spans="2:16" ht="23.25" customHeight="1" x14ac:dyDescent="0.25">
      <c r="B32" s="49" t="s">
        <v>113</v>
      </c>
      <c r="C32" s="96" t="s">
        <v>114</v>
      </c>
      <c r="D32" s="96" t="s">
        <v>115</v>
      </c>
      <c r="E32" s="97" t="s">
        <v>116</v>
      </c>
      <c r="F32" s="98">
        <v>3500</v>
      </c>
      <c r="G32" s="98">
        <v>0</v>
      </c>
      <c r="H32" s="98">
        <v>250</v>
      </c>
      <c r="I32" s="98">
        <f t="shared" si="8"/>
        <v>3750</v>
      </c>
      <c r="J32" s="51">
        <f t="shared" si="1"/>
        <v>169.05</v>
      </c>
      <c r="K32" s="99">
        <f t="shared" si="5"/>
        <v>47.04</v>
      </c>
      <c r="L32" s="100">
        <v>0</v>
      </c>
      <c r="M32" s="42">
        <v>169.05</v>
      </c>
      <c r="N32" s="54">
        <f t="shared" si="3"/>
        <v>3580.95</v>
      </c>
    </row>
    <row r="33" spans="2:14" s="39" customFormat="1" ht="29.25" customHeight="1" thickBot="1" x14ac:dyDescent="0.3">
      <c r="B33" s="83" t="s">
        <v>117</v>
      </c>
      <c r="C33" s="84" t="s">
        <v>118</v>
      </c>
      <c r="D33" s="84" t="s">
        <v>119</v>
      </c>
      <c r="E33" s="101" t="s">
        <v>120</v>
      </c>
      <c r="F33" s="87">
        <v>15000</v>
      </c>
      <c r="G33" s="87">
        <v>375</v>
      </c>
      <c r="H33" s="87">
        <v>250</v>
      </c>
      <c r="I33" s="87">
        <f>ROUND(SUM(F33:H33),2)</f>
        <v>15625</v>
      </c>
      <c r="J33" s="88">
        <f t="shared" si="1"/>
        <v>742.61</v>
      </c>
      <c r="K33" s="89">
        <f t="shared" si="5"/>
        <v>206.64</v>
      </c>
      <c r="L33" s="90">
        <v>544.95000000000005</v>
      </c>
      <c r="M33" s="87">
        <v>1510.87</v>
      </c>
      <c r="N33" s="102">
        <f t="shared" si="3"/>
        <v>14114.13</v>
      </c>
    </row>
    <row r="34" spans="2:14" s="105" customFormat="1" x14ac:dyDescent="0.25">
      <c r="I34" s="106"/>
      <c r="M34" s="106"/>
      <c r="N34" s="106"/>
    </row>
    <row r="35" spans="2:14" s="105" customFormat="1" ht="15.75" x14ac:dyDescent="0.25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 I22" formula="1"/>
    <ignoredError sqref="B8:C25 B26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Noviembre-011-2023</vt:lpstr>
      <vt:lpstr>'Noviembre-011-2023'!Área_de_impresión</vt:lpstr>
      <vt:lpstr>'Noviembre-011-2023'!Títulos_a_imprimir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CNA14</dc:creator>
  <cp:lastModifiedBy>CNA14</cp:lastModifiedBy>
  <cp:lastPrinted>2023-12-06T20:18:58Z</cp:lastPrinted>
  <dcterms:created xsi:type="dcterms:W3CDTF">2023-12-06T20:11:31Z</dcterms:created>
  <dcterms:modified xsi:type="dcterms:W3CDTF">2023-12-06T20:19:13Z</dcterms:modified>
</cp:coreProperties>
</file>