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4\10. Nominas Octubre-2024\"/>
    </mc:Choice>
  </mc:AlternateContent>
  <xr:revisionPtr revIDLastSave="0" documentId="13_ncr:1_{CA253CBA-2150-4156-BA2C-E2F3E2168FD4}" xr6:coauthVersionLast="47" xr6:coauthVersionMax="47" xr10:uidLastSave="{00000000-0000-0000-0000-000000000000}"/>
  <bookViews>
    <workbookView xWindow="-120" yWindow="-120" windowWidth="21840" windowHeight="13140" xr2:uid="{B1994803-470E-4BFC-9729-E0F7CE707849}"/>
  </bookViews>
  <sheets>
    <sheet name="Octubre-011-2024." sheetId="1" r:id="rId1"/>
  </sheets>
  <externalReferences>
    <externalReference r:id="rId2"/>
  </externalReferences>
  <definedNames>
    <definedName name="_xlnm.Print_Area" localSheetId="0">'Octubre-011-2024.'!$A$1:$N$35</definedName>
    <definedName name="h">'[1]Diciembre-2019'!#REF!</definedName>
    <definedName name="_xlnm.Print_Titles" localSheetId="0">'Octubre-011-2024.'!$1:$7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<sst xmlns="http://schemas.openxmlformats.org/spreadsheetml/2006/main" count="124" uniqueCount="122">
  <si>
    <t>LEY DE ACCESO A LA INFORMACION PÚBLICA ARTÌCULO 10 NUMERAL 4</t>
  </si>
  <si>
    <t>INFORMACIÓN DE OFICIO</t>
  </si>
  <si>
    <t>PUESTOS EN EL RENGLÓN 011 "PERSONAL PERMANENTE"</t>
  </si>
  <si>
    <t>OCTUBRE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</si>
  <si>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</si>
  <si>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</si>
  <si>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</si>
  <si>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</si>
  <si>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</si>
  <si>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</si>
  <si>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</si>
  <si>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</si>
  <si>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</si>
  <si>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</si>
  <si>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</si>
  <si>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</si>
  <si>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</si>
  <si>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</si>
  <si>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</si>
  <si>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</si>
  <si>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Mildred Carolina</t>
  </si>
  <si>
    <t>López Donis</t>
  </si>
  <si>
    <t>Asistente de Dirección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</si>
  <si>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</si>
  <si>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</si>
  <si>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</si>
  <si>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</si>
  <si>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</si>
  <si>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</si>
  <si>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</si>
  <si>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</si>
  <si>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</si>
  <si>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</si>
  <si>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</si>
  <si>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</si>
  <si>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</si>
  <si>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>Esmeralda Guadalupe</t>
  </si>
  <si>
    <t>Tintí Esquit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</si>
  <si>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</si>
  <si>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</si>
  <si>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</si>
  <si>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</si>
  <si>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</si>
  <si>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</si>
  <si>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</si>
  <si>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</si>
  <si>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</si>
  <si>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</si>
  <si>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 xml:space="preserve">Claudia Andrea </t>
  </si>
  <si>
    <t>Castillo Perez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</si>
  <si>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</si>
  <si>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</si>
  <si>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</si>
  <si>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</si>
  <si>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</si>
  <si>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</si>
  <si>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Claudia Noemí</t>
  </si>
  <si>
    <t>Reyes Porras</t>
  </si>
  <si>
    <t>Sub-Coordinador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</si>
  <si>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</si>
  <si>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</si>
  <si>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</si>
  <si>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</si>
  <si>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</si>
  <si>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</si>
  <si>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</si>
  <si>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</si>
  <si>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Melany </t>
  </si>
  <si>
    <t>Escobar Galindo</t>
  </si>
  <si>
    <t>Asistente de Registro</t>
  </si>
  <si>
    <t>14</t>
  </si>
  <si>
    <t>Byron René</t>
  </si>
  <si>
    <t>Castillo Casasola</t>
  </si>
  <si>
    <t>Técnico en Informática</t>
  </si>
  <si>
    <t>15</t>
  </si>
  <si>
    <t xml:space="preserve">Didia Olivia </t>
  </si>
  <si>
    <t>Solis Urrutia</t>
  </si>
  <si>
    <t>Coordinador de Auditoria Interna</t>
  </si>
  <si>
    <t>16</t>
  </si>
  <si>
    <t xml:space="preserve">Jose Pedro </t>
  </si>
  <si>
    <t>Montenegro Santos</t>
  </si>
  <si>
    <t>Jefe de Administración Financiera</t>
  </si>
  <si>
    <t>17</t>
  </si>
  <si>
    <t>Feliciano</t>
  </si>
  <si>
    <t>Merlos Sanchez</t>
  </si>
  <si>
    <t>Jefe de Contabilidad</t>
  </si>
  <si>
    <t>18</t>
  </si>
  <si>
    <t>Gerson Eliazar</t>
  </si>
  <si>
    <t>Barrios Perez</t>
  </si>
  <si>
    <t>Jefe de Presupuesto</t>
  </si>
  <si>
    <t>19</t>
  </si>
  <si>
    <t>Jonnathan David</t>
  </si>
  <si>
    <t>Osorio Ovando</t>
  </si>
  <si>
    <t>Jefe de Tesorería</t>
  </si>
  <si>
    <t>20</t>
  </si>
  <si>
    <t>Milton Enrique</t>
  </si>
  <si>
    <t>Hernández Najarro</t>
  </si>
  <si>
    <t>Encargado de Compras</t>
  </si>
  <si>
    <t>21</t>
  </si>
  <si>
    <t xml:space="preserve">David Gerardo </t>
  </si>
  <si>
    <t>Fajardo Romero</t>
  </si>
  <si>
    <t>Encargado de Gestión Administrativa y Financiera</t>
  </si>
  <si>
    <t>22</t>
  </si>
  <si>
    <t>Emilio</t>
  </si>
  <si>
    <t>Interiano Godoy</t>
  </si>
  <si>
    <t xml:space="preserve">Encargado de Inventarios </t>
  </si>
  <si>
    <t>23</t>
  </si>
  <si>
    <t>Marlon Avidail</t>
  </si>
  <si>
    <t>Sandoval Godoy</t>
  </si>
  <si>
    <t>Encargado de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</si>
  <si>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</si>
  <si>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</si>
  <si>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</si>
  <si>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</si>
  <si>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</si>
  <si>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</si>
  <si>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</si>
  <si>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</si>
  <si>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</si>
  <si>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Rosa María</t>
  </si>
  <si>
    <t>Melgar García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</si>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</sst>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0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4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2" borderId="27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 wrapText="1"/>
    </xf>
    <xf numFmtId="49" fontId="1" fillId="2" borderId="39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164" fontId="1" fillId="2" borderId="22" xfId="1" applyNumberFormat="1" applyFill="1" applyBorder="1" applyAlignment="1">
      <alignment horizontal="left" vertical="center" wrapText="1"/>
    </xf>
    <xf numFmtId="165" fontId="1" fillId="2" borderId="0" xfId="1" applyNumberFormat="1" applyFill="1" applyBorder="1" applyAlignment="1">
      <alignment horizontal="right" vertical="center"/>
    </xf>
    <xf numFmtId="164" fontId="1" fillId="2" borderId="0" xfId="1" applyNumberFormat="1" applyFill="1" applyBorder="1" applyAlignment="1">
      <alignment horizontal="left" vertical="center" wrapText="1"/>
    </xf>
    <xf numFmtId="164" fontId="1" fillId="2" borderId="0" xfId="1" applyNumberFormat="1" applyFill="1" applyBorder="1" applyAlignment="1">
      <alignment horizontal="right" vertical="center"/>
    </xf>
    <xf numFmtId="164" fontId="1" fillId="2" borderId="0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vertical="center" wrapText="1"/>
    </xf>
    <xf numFmtId="164" fontId="10" fillId="2" borderId="22" xfId="1" applyNumberFormat="1" applyFont="1" applyFill="1" applyBorder="1" applyAlignment="1">
      <alignment horizontal="center" vertical="center"/>
    </xf>
    <xf numFmtId="164" fontId="10" fillId="2" borderId="22" xfId="1" applyNumberFormat="1" applyFont="1" applyFill="1" applyBorder="1" applyAlignment="1">
      <alignment vertical="center"/>
    </xf>
    <xf numFmtId="164" fontId="10" fillId="2" borderId="22" xfId="1" applyNumberFormat="1" applyFont="1" applyFill="1" applyBorder="1" applyAlignment="1">
      <alignment horizontal="right" vertical="center"/>
    </xf>
    <xf numFmtId="164" fontId="10" fillId="2" borderId="25" xfId="1" applyNumberFormat="1" applyFont="1" applyFill="1" applyBorder="1" applyAlignment="1">
      <alignment horizontal="right" vertical="center"/>
    </xf>
    <xf numFmtId="164" fontId="1" fillId="2" borderId="15" xfId="1" applyNumberForma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B65680B9-0F4D-4172-9263-01F31CE03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92F4E858-4201-4DA0-ABB6-59128202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A720-FAD6-44CE-92C6-B727FB5BEB21}">
  <sheetPr>
    <tabColor rgb="FF002060"/>
  </sheetPr>
  <dimension ref="B1:P35"/>
  <sheetViews>
    <sheetView tabSelected="1" zoomScale="75" zoomScaleNormal="75" workbookViewId="0">
      <selection activeCell="C3" sqref="C3:N3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1.140625" style="1" customWidth="1"/>
    <col min="4" max="4" width="21.85546875" style="1" customWidth="1"/>
    <col min="5" max="5" width="31" style="1" customWidth="1"/>
    <col min="6" max="6" width="16.8554687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39" customFormat="1" ht="25.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7000</v>
      </c>
      <c r="G8" s="34">
        <v>0</v>
      </c>
      <c r="H8" s="34">
        <v>250</v>
      </c>
      <c r="I8" s="34">
        <f t="shared" ref="I8" si="0">ROUND(SUM(F8:H8),2)</f>
        <v>7250</v>
      </c>
      <c r="J8" s="35">
        <f t="shared" ref="J8:J33" si="1">ROUND((F8+G8)*4.83%,2)</f>
        <v>338.1</v>
      </c>
      <c r="K8" s="36">
        <f t="shared" ref="K8:K15" si="2">ROUND((F8+G8)*1.344%,2)</f>
        <v>94.08</v>
      </c>
      <c r="L8" s="37">
        <v>402.2</v>
      </c>
      <c r="M8" s="34">
        <v>523.41999999999996</v>
      </c>
      <c r="N8" s="38">
        <f t="shared" ref="N8:N33" si="3">ROUND(I8-M8,2)</f>
        <v>6726.58</v>
      </c>
    </row>
    <row r="9" spans="2:14" s="39" customFormat="1" ht="25.5" customHeight="1" x14ac:dyDescent="0.25">
      <c r="B9" s="30" t="s">
        <v>23</v>
      </c>
      <c r="C9" s="31" t="s">
        <v>24</v>
      </c>
      <c r="D9" s="32" t="s">
        <v>25</v>
      </c>
      <c r="E9" s="33" t="s">
        <v>26</v>
      </c>
      <c r="F9" s="34">
        <v>15000</v>
      </c>
      <c r="G9" s="34">
        <v>375</v>
      </c>
      <c r="H9" s="34">
        <v>250</v>
      </c>
      <c r="I9" s="34">
        <f t="shared" ref="I9:I21" si="4">ROUND(SUM(F9:H9),2)</f>
        <v>15625</v>
      </c>
      <c r="J9" s="35">
        <f t="shared" si="1"/>
        <v>742.61</v>
      </c>
      <c r="K9" s="36">
        <f t="shared" si="2"/>
        <v>206.64</v>
      </c>
      <c r="L9" s="37">
        <v>402.2</v>
      </c>
      <c r="M9" s="34">
        <v>1533.1</v>
      </c>
      <c r="N9" s="38">
        <f t="shared" si="3"/>
        <v>14091.9</v>
      </c>
    </row>
    <row r="10" spans="2:14" s="39" customFormat="1" ht="24" customHeight="1" x14ac:dyDescent="0.25">
      <c r="B10" s="30" t="s">
        <v>27</v>
      </c>
      <c r="C10" s="31" t="s">
        <v>28</v>
      </c>
      <c r="D10" s="32" t="s">
        <v>29</v>
      </c>
      <c r="E10" s="33" t="s">
        <v>30</v>
      </c>
      <c r="F10" s="34">
        <v>10000</v>
      </c>
      <c r="G10" s="34">
        <v>0</v>
      </c>
      <c r="H10" s="34">
        <v>250</v>
      </c>
      <c r="I10" s="34">
        <f t="shared" si="4"/>
        <v>10250</v>
      </c>
      <c r="J10" s="35">
        <f t="shared" si="1"/>
        <v>483</v>
      </c>
      <c r="K10" s="67">
        <f t="shared" si="2"/>
        <v>134.4</v>
      </c>
      <c r="L10" s="37">
        <v>289.18</v>
      </c>
      <c r="M10" s="34">
        <v>945.48</v>
      </c>
      <c r="N10" s="38">
        <f t="shared" si="3"/>
        <v>9304.52</v>
      </c>
    </row>
    <row r="11" spans="2:14" s="39" customFormat="1" ht="26.25" customHeight="1" x14ac:dyDescent="0.25">
      <c r="B11" s="30" t="s">
        <v>31</v>
      </c>
      <c r="C11" s="31" t="s">
        <v>32</v>
      </c>
      <c r="D11" s="32" t="s">
        <v>33</v>
      </c>
      <c r="E11" s="33" t="s">
        <v>34</v>
      </c>
      <c r="F11" s="34">
        <v>5000</v>
      </c>
      <c r="G11" s="34">
        <v>0</v>
      </c>
      <c r="H11" s="34">
        <v>250</v>
      </c>
      <c r="I11" s="34">
        <f t="shared" si="4"/>
        <v>5250</v>
      </c>
      <c r="J11" s="35">
        <f t="shared" si="1"/>
        <v>241.5</v>
      </c>
      <c r="K11" s="67">
        <f t="shared" si="2"/>
        <v>67.2</v>
      </c>
      <c r="L11" s="37">
        <v>289.18</v>
      </c>
      <c r="M11" s="34">
        <v>1581.65</v>
      </c>
      <c r="N11" s="38">
        <f t="shared" si="3"/>
        <v>3668.35</v>
      </c>
    </row>
    <row r="12" spans="2:14" ht="25.5" customHeight="1" x14ac:dyDescent="0.25">
      <c r="B12" s="30" t="s">
        <v>35</v>
      </c>
      <c r="C12" s="32" t="s">
        <v>36</v>
      </c>
      <c r="D12" s="32" t="s">
        <v>37</v>
      </c>
      <c r="E12" s="33" t="s">
        <v>38</v>
      </c>
      <c r="F12" s="40">
        <v>17000</v>
      </c>
      <c r="G12" s="40">
        <v>2375</v>
      </c>
      <c r="H12" s="40">
        <v>1750</v>
      </c>
      <c r="I12" s="40">
        <f t="shared" si="4"/>
        <v>21125</v>
      </c>
      <c r="J12" s="41">
        <f t="shared" si="1"/>
        <v>935.81</v>
      </c>
      <c r="K12" s="42">
        <f t="shared" si="2"/>
        <v>260.39999999999998</v>
      </c>
      <c r="L12" s="43">
        <v>878.05</v>
      </c>
      <c r="M12" s="40">
        <v>1970.4</v>
      </c>
      <c r="N12" s="44">
        <f t="shared" si="3"/>
        <v>19154.599999999999</v>
      </c>
    </row>
    <row r="13" spans="2:14" ht="25.5" customHeight="1" x14ac:dyDescent="0.25">
      <c r="B13" s="30" t="s">
        <v>39</v>
      </c>
      <c r="C13" s="31" t="s">
        <v>40</v>
      </c>
      <c r="D13" s="32" t="s">
        <v>41</v>
      </c>
      <c r="E13" s="33" t="s">
        <v>42</v>
      </c>
      <c r="F13" s="34">
        <v>7000</v>
      </c>
      <c r="G13" s="34">
        <v>0</v>
      </c>
      <c r="H13" s="34">
        <v>250</v>
      </c>
      <c r="I13" s="34">
        <f t="shared" si="4"/>
        <v>7250</v>
      </c>
      <c r="J13" s="35">
        <f t="shared" si="1"/>
        <v>338.1</v>
      </c>
      <c r="K13" s="36">
        <f t="shared" si="2"/>
        <v>94.08</v>
      </c>
      <c r="L13" s="37">
        <v>402.2</v>
      </c>
      <c r="M13" s="34">
        <v>523.41999999999996</v>
      </c>
      <c r="N13" s="38">
        <f t="shared" si="3"/>
        <v>6726.58</v>
      </c>
    </row>
    <row r="14" spans="2:14" ht="26.25" customHeight="1" x14ac:dyDescent="0.25">
      <c r="B14" s="30" t="s">
        <v>43</v>
      </c>
      <c r="C14" s="32" t="s">
        <v>44</v>
      </c>
      <c r="D14" s="32" t="s">
        <v>45</v>
      </c>
      <c r="E14" s="71" t="s">
        <v>46</v>
      </c>
      <c r="F14" s="34">
        <v>15000</v>
      </c>
      <c r="G14" s="34">
        <v>375</v>
      </c>
      <c r="H14" s="34">
        <v>250</v>
      </c>
      <c r="I14" s="34">
        <f t="shared" si="4"/>
        <v>15625</v>
      </c>
      <c r="J14" s="35">
        <f t="shared" si="1"/>
        <v>742.61</v>
      </c>
      <c r="K14" s="36">
        <f t="shared" si="2"/>
        <v>206.64</v>
      </c>
      <c r="L14" s="37">
        <v>544.95000000000005</v>
      </c>
      <c r="M14" s="34">
        <v>1533.1</v>
      </c>
      <c r="N14" s="38">
        <f t="shared" si="3"/>
        <v>14091.9</v>
      </c>
    </row>
    <row r="15" spans="2:14" ht="26.25" customHeight="1" x14ac:dyDescent="0.25">
      <c r="B15" s="30" t="s">
        <v>47</v>
      </c>
      <c r="C15" s="32" t="s">
        <v>48</v>
      </c>
      <c r="D15" s="32" t="s">
        <v>49</v>
      </c>
      <c r="E15" s="71" t="s">
        <v>50</v>
      </c>
      <c r="F15" s="34">
        <v>15000</v>
      </c>
      <c r="G15" s="34">
        <v>375</v>
      </c>
      <c r="H15" s="34">
        <v>1250</v>
      </c>
      <c r="I15" s="34">
        <f t="shared" ref="I15" si="5">ROUND(SUM(F15:H15),2)</f>
        <v>16625</v>
      </c>
      <c r="J15" s="35">
        <f t="shared" si="1"/>
        <v>742.61</v>
      </c>
      <c r="K15" s="36">
        <f t="shared" si="2"/>
        <v>206.64</v>
      </c>
      <c r="L15" s="37">
        <v>544.95000000000005</v>
      </c>
      <c r="M15" s="34">
        <v>1091.25</v>
      </c>
      <c r="N15" s="38">
        <f t="shared" si="3"/>
        <v>15533.75</v>
      </c>
    </row>
    <row r="16" spans="2:14" s="39" customFormat="1" ht="25.5" customHeight="1" x14ac:dyDescent="0.25">
      <c r="B16" s="30" t="s">
        <v>51</v>
      </c>
      <c r="C16" s="31" t="s">
        <v>52</v>
      </c>
      <c r="D16" s="32" t="s">
        <v>53</v>
      </c>
      <c r="E16" s="68" t="s">
        <v>54</v>
      </c>
      <c r="F16" s="34">
        <v>6000</v>
      </c>
      <c r="G16" s="34">
        <v>0</v>
      </c>
      <c r="H16" s="34">
        <v>250</v>
      </c>
      <c r="I16" s="34">
        <f t="shared" si="4"/>
        <v>6250</v>
      </c>
      <c r="J16" s="35">
        <f t="shared" si="1"/>
        <v>289.8</v>
      </c>
      <c r="K16" s="36">
        <f>ROUND((F16+G16+H16-250)*1.344%,2)</f>
        <v>80.64</v>
      </c>
      <c r="L16" s="37">
        <v>51.26</v>
      </c>
      <c r="M16" s="34">
        <v>1927.54</v>
      </c>
      <c r="N16" s="38">
        <f t="shared" si="3"/>
        <v>4322.46</v>
      </c>
    </row>
    <row r="17" spans="2:16" ht="27" customHeight="1" x14ac:dyDescent="0.25">
      <c r="B17" s="30" t="s">
        <v>55</v>
      </c>
      <c r="C17" s="31" t="s">
        <v>56</v>
      </c>
      <c r="D17" s="32" t="s">
        <v>57</v>
      </c>
      <c r="E17" s="66" t="s">
        <v>58</v>
      </c>
      <c r="F17" s="34">
        <v>13000</v>
      </c>
      <c r="G17" s="34">
        <v>375</v>
      </c>
      <c r="H17" s="34">
        <v>250</v>
      </c>
      <c r="I17" s="34">
        <f t="shared" ref="I17" si="6">ROUND(SUM(F17:H17),2)</f>
        <v>13625</v>
      </c>
      <c r="J17" s="35">
        <f t="shared" si="1"/>
        <v>646.01</v>
      </c>
      <c r="K17" s="36">
        <f t="shared" ref="K17:K33" si="7">ROUND((F17+G17)*1.344%,2)</f>
        <v>179.76</v>
      </c>
      <c r="L17" s="37">
        <v>402.2</v>
      </c>
      <c r="M17" s="34">
        <v>1314.45</v>
      </c>
      <c r="N17" s="38">
        <f t="shared" si="3"/>
        <v>12310.55</v>
      </c>
    </row>
    <row r="18" spans="2:16" ht="25.5" customHeight="1" x14ac:dyDescent="0.25">
      <c r="B18" s="30" t="s">
        <v>59</v>
      </c>
      <c r="C18" s="31" t="s">
        <v>60</v>
      </c>
      <c r="D18" s="32" t="s">
        <v>61</v>
      </c>
      <c r="E18" s="66" t="s">
        <v>58</v>
      </c>
      <c r="F18" s="34">
        <v>13000</v>
      </c>
      <c r="G18" s="34">
        <v>375</v>
      </c>
      <c r="H18" s="34">
        <v>250</v>
      </c>
      <c r="I18" s="34">
        <f t="shared" ref="I18:I20" si="8">ROUND(SUM(F18:H18),2)</f>
        <v>13625</v>
      </c>
      <c r="J18" s="35">
        <f t="shared" si="1"/>
        <v>646.01</v>
      </c>
      <c r="K18" s="36">
        <f t="shared" si="7"/>
        <v>179.76</v>
      </c>
      <c r="L18" s="37">
        <v>402.2</v>
      </c>
      <c r="M18" s="34">
        <v>1245.31</v>
      </c>
      <c r="N18" s="38">
        <f t="shared" si="3"/>
        <v>12379.69</v>
      </c>
    </row>
    <row r="19" spans="2:16" ht="27.75" customHeight="1" x14ac:dyDescent="0.25">
      <c r="B19" s="30" t="s">
        <v>62</v>
      </c>
      <c r="C19" s="32" t="s">
        <v>63</v>
      </c>
      <c r="D19" s="32" t="s">
        <v>64</v>
      </c>
      <c r="E19" s="66" t="s">
        <v>65</v>
      </c>
      <c r="F19" s="34">
        <v>15000</v>
      </c>
      <c r="G19" s="34">
        <v>375</v>
      </c>
      <c r="H19" s="34">
        <v>250</v>
      </c>
      <c r="I19" s="34">
        <f t="shared" si="8"/>
        <v>15625</v>
      </c>
      <c r="J19" s="35">
        <f t="shared" si="1"/>
        <v>742.61</v>
      </c>
      <c r="K19" s="36">
        <f t="shared" si="7"/>
        <v>206.64</v>
      </c>
      <c r="L19" s="37">
        <v>542.95000000000005</v>
      </c>
      <c r="M19" s="34">
        <v>1533.1</v>
      </c>
      <c r="N19" s="38">
        <f t="shared" si="3"/>
        <v>14091.9</v>
      </c>
    </row>
    <row r="20" spans="2:16" ht="25.5" customHeight="1" x14ac:dyDescent="0.25">
      <c r="B20" s="30" t="s">
        <v>66</v>
      </c>
      <c r="C20" s="32" t="s">
        <v>67</v>
      </c>
      <c r="D20" s="32" t="s">
        <v>68</v>
      </c>
      <c r="E20" s="66" t="s">
        <v>69</v>
      </c>
      <c r="F20" s="34">
        <v>7000</v>
      </c>
      <c r="G20" s="34">
        <v>0</v>
      </c>
      <c r="H20" s="34">
        <v>250</v>
      </c>
      <c r="I20" s="34">
        <f t="shared" si="8"/>
        <v>7250</v>
      </c>
      <c r="J20" s="35">
        <f t="shared" si="1"/>
        <v>338.1</v>
      </c>
      <c r="K20" s="36">
        <f t="shared" si="7"/>
        <v>94.08</v>
      </c>
      <c r="L20" s="37">
        <v>544.95000000000005</v>
      </c>
      <c r="M20" s="34">
        <v>523.41999999999996</v>
      </c>
      <c r="N20" s="38">
        <f t="shared" si="3"/>
        <v>6726.58</v>
      </c>
      <c r="P20" s="45"/>
    </row>
    <row r="21" spans="2:16" ht="27" customHeight="1" x14ac:dyDescent="0.25">
      <c r="B21" s="30" t="s">
        <v>70</v>
      </c>
      <c r="C21" s="32" t="s">
        <v>71</v>
      </c>
      <c r="D21" s="32" t="s">
        <v>72</v>
      </c>
      <c r="E21" s="68" t="s">
        <v>73</v>
      </c>
      <c r="F21" s="34">
        <v>6000</v>
      </c>
      <c r="G21" s="34">
        <v>0</v>
      </c>
      <c r="H21" s="34">
        <v>250</v>
      </c>
      <c r="I21" s="34">
        <f t="shared" si="4"/>
        <v>6250</v>
      </c>
      <c r="J21" s="35">
        <f t="shared" si="1"/>
        <v>289.8</v>
      </c>
      <c r="K21" s="36">
        <f t="shared" si="7"/>
        <v>80.64</v>
      </c>
      <c r="L21" s="37">
        <v>51.26</v>
      </c>
      <c r="M21" s="34">
        <v>427.54</v>
      </c>
      <c r="N21" s="38">
        <f t="shared" si="3"/>
        <v>5822.46</v>
      </c>
    </row>
    <row r="22" spans="2:16" ht="29.25" customHeight="1" x14ac:dyDescent="0.25">
      <c r="B22" s="30" t="s">
        <v>74</v>
      </c>
      <c r="C22" s="32" t="s">
        <v>75</v>
      </c>
      <c r="D22" s="32" t="s">
        <v>76</v>
      </c>
      <c r="E22" s="66" t="s">
        <v>77</v>
      </c>
      <c r="F22" s="34">
        <v>15000</v>
      </c>
      <c r="G22" s="34">
        <v>375</v>
      </c>
      <c r="H22" s="34">
        <v>250</v>
      </c>
      <c r="I22" s="34">
        <f>ROUND(SUM(F22:H22),2)</f>
        <v>15625</v>
      </c>
      <c r="J22" s="35">
        <f t="shared" si="1"/>
        <v>742.61</v>
      </c>
      <c r="K22" s="36">
        <f t="shared" si="7"/>
        <v>206.64</v>
      </c>
      <c r="L22" s="37">
        <v>544.95000000000005</v>
      </c>
      <c r="M22" s="34">
        <v>1533.1</v>
      </c>
      <c r="N22" s="38">
        <f t="shared" si="3"/>
        <v>14091.9</v>
      </c>
    </row>
    <row r="23" spans="2:16" ht="24.75" customHeight="1" x14ac:dyDescent="0.25">
      <c r="B23" s="30" t="s">
        <v>78</v>
      </c>
      <c r="C23" s="32" t="s">
        <v>79</v>
      </c>
      <c r="D23" s="32" t="s">
        <v>80</v>
      </c>
      <c r="E23" s="51" t="s">
        <v>81</v>
      </c>
      <c r="F23" s="34">
        <v>15000</v>
      </c>
      <c r="G23" s="34">
        <v>375</v>
      </c>
      <c r="H23" s="34">
        <v>250</v>
      </c>
      <c r="I23" s="34">
        <f>ROUND(SUM(F23:H23),2)</f>
        <v>15625</v>
      </c>
      <c r="J23" s="35">
        <f t="shared" si="1"/>
        <v>742.61</v>
      </c>
      <c r="K23" s="36">
        <f t="shared" si="7"/>
        <v>206.64</v>
      </c>
      <c r="L23" s="37">
        <v>544.95000000000005</v>
      </c>
      <c r="M23" s="34">
        <v>1533.09</v>
      </c>
      <c r="N23" s="38">
        <f t="shared" si="3"/>
        <v>14091.91</v>
      </c>
    </row>
    <row r="24" spans="2:16" ht="28.5" customHeight="1" thickBot="1" x14ac:dyDescent="0.3">
      <c r="B24" s="30" t="s">
        <v>82</v>
      </c>
      <c r="C24" s="32" t="s">
        <v>83</v>
      </c>
      <c r="D24" s="32" t="s">
        <v>84</v>
      </c>
      <c r="E24" s="51" t="s">
        <v>85</v>
      </c>
      <c r="F24" s="34">
        <v>12000</v>
      </c>
      <c r="G24" s="34">
        <v>375</v>
      </c>
      <c r="H24" s="34">
        <v>250</v>
      </c>
      <c r="I24" s="34">
        <f t="shared" ref="I24:I32" si="9">ROUND(SUM(F24:H24),2)</f>
        <v>12625</v>
      </c>
      <c r="J24" s="52">
        <f t="shared" si="1"/>
        <v>597.71</v>
      </c>
      <c r="K24" s="53">
        <f t="shared" si="7"/>
        <v>166.32</v>
      </c>
      <c r="L24" s="54">
        <v>307.02999999999997</v>
      </c>
      <c r="M24" s="34">
        <v>1205.1199999999999</v>
      </c>
      <c r="N24" s="38">
        <f t="shared" si="3"/>
        <v>11419.88</v>
      </c>
      <c r="P24" s="45"/>
    </row>
    <row r="25" spans="2:16" ht="28.5" customHeight="1" thickBot="1" x14ac:dyDescent="0.3">
      <c r="B25" s="30" t="s">
        <v>86</v>
      </c>
      <c r="C25" s="32" t="s">
        <v>87</v>
      </c>
      <c r="D25" s="32" t="s">
        <v>88</v>
      </c>
      <c r="E25" s="51" t="s">
        <v>89</v>
      </c>
      <c r="F25" s="34">
        <v>12000</v>
      </c>
      <c r="G25" s="34">
        <v>375</v>
      </c>
      <c r="H25" s="34">
        <v>250</v>
      </c>
      <c r="I25" s="34">
        <f t="shared" si="9"/>
        <v>12625</v>
      </c>
      <c r="J25" s="52">
        <f t="shared" si="1"/>
        <v>597.71</v>
      </c>
      <c r="K25" s="53">
        <f t="shared" si="7"/>
        <v>166.32</v>
      </c>
      <c r="L25" s="54">
        <v>307.02999999999997</v>
      </c>
      <c r="M25" s="34">
        <v>827.95</v>
      </c>
      <c r="N25" s="38">
        <f t="shared" si="3"/>
        <v>11797.05</v>
      </c>
      <c r="P25" s="45"/>
    </row>
    <row r="26" spans="2:16" ht="24.75" customHeight="1" x14ac:dyDescent="0.25">
      <c r="B26" s="58" t="s">
        <v>90</v>
      </c>
      <c r="C26" s="46" t="s">
        <v>91</v>
      </c>
      <c r="D26" s="46" t="s">
        <v>92</v>
      </c>
      <c r="E26" s="47" t="s">
        <v>93</v>
      </c>
      <c r="F26" s="40">
        <v>12000</v>
      </c>
      <c r="G26" s="40">
        <v>375</v>
      </c>
      <c r="H26" s="69">
        <v>250</v>
      </c>
      <c r="I26" s="40">
        <f t="shared" si="9"/>
        <v>12625</v>
      </c>
      <c r="J26" s="48">
        <f t="shared" si="1"/>
        <v>597.71</v>
      </c>
      <c r="K26" s="49">
        <f t="shared" si="7"/>
        <v>166.32</v>
      </c>
      <c r="L26" s="50">
        <v>307.02999999999997</v>
      </c>
      <c r="M26" s="40">
        <v>1079.49</v>
      </c>
      <c r="N26" s="44">
        <f t="shared" si="3"/>
        <v>11545.51</v>
      </c>
    </row>
    <row r="27" spans="2:16" s="39" customFormat="1" ht="26.25" customHeight="1" thickBot="1" x14ac:dyDescent="0.3">
      <c r="B27" s="30" t="s">
        <v>94</v>
      </c>
      <c r="C27" s="32" t="s">
        <v>95</v>
      </c>
      <c r="D27" s="31" t="s">
        <v>96</v>
      </c>
      <c r="E27" s="51" t="s">
        <v>97</v>
      </c>
      <c r="F27" s="34">
        <v>7000</v>
      </c>
      <c r="G27" s="34">
        <v>0</v>
      </c>
      <c r="H27" s="34">
        <v>250</v>
      </c>
      <c r="I27" s="34">
        <f t="shared" si="9"/>
        <v>7250</v>
      </c>
      <c r="J27" s="52">
        <f t="shared" si="1"/>
        <v>338.1</v>
      </c>
      <c r="K27" s="53">
        <f t="shared" si="7"/>
        <v>94.08</v>
      </c>
      <c r="L27" s="54">
        <v>146.43</v>
      </c>
      <c r="M27" s="34">
        <v>617.5</v>
      </c>
      <c r="N27" s="38">
        <f t="shared" si="3"/>
        <v>6632.5</v>
      </c>
    </row>
    <row r="28" spans="2:16" s="39" customFormat="1" ht="32.25" customHeight="1" thickBot="1" x14ac:dyDescent="0.3">
      <c r="B28" s="30" t="s">
        <v>98</v>
      </c>
      <c r="C28" s="32" t="s">
        <v>99</v>
      </c>
      <c r="D28" s="31" t="s">
        <v>100</v>
      </c>
      <c r="E28" s="66" t="s">
        <v>101</v>
      </c>
      <c r="F28" s="34">
        <v>7000</v>
      </c>
      <c r="G28" s="34">
        <v>0</v>
      </c>
      <c r="H28" s="34">
        <v>250</v>
      </c>
      <c r="I28" s="34">
        <f t="shared" si="9"/>
        <v>7250</v>
      </c>
      <c r="J28" s="55">
        <f t="shared" si="1"/>
        <v>338.1</v>
      </c>
      <c r="K28" s="56">
        <f t="shared" si="7"/>
        <v>94.08</v>
      </c>
      <c r="L28" s="57">
        <v>146.43</v>
      </c>
      <c r="M28" s="34">
        <v>617.5</v>
      </c>
      <c r="N28" s="38">
        <f t="shared" si="3"/>
        <v>6632.5</v>
      </c>
    </row>
    <row r="29" spans="2:16" s="39" customFormat="1" ht="24.75" customHeight="1" thickBot="1" x14ac:dyDescent="0.3">
      <c r="B29" s="58" t="s">
        <v>102</v>
      </c>
      <c r="C29" s="46" t="s">
        <v>103</v>
      </c>
      <c r="D29" s="46" t="s">
        <v>104</v>
      </c>
      <c r="E29" s="59" t="s">
        <v>105</v>
      </c>
      <c r="F29" s="40">
        <v>7000</v>
      </c>
      <c r="G29" s="40">
        <v>0</v>
      </c>
      <c r="H29" s="40">
        <v>250</v>
      </c>
      <c r="I29" s="40">
        <f t="shared" si="9"/>
        <v>7250</v>
      </c>
      <c r="J29" s="41">
        <f t="shared" si="1"/>
        <v>338.1</v>
      </c>
      <c r="K29" s="42">
        <f t="shared" si="7"/>
        <v>94.08</v>
      </c>
      <c r="L29" s="43">
        <v>146.43</v>
      </c>
      <c r="M29" s="40">
        <v>617.5</v>
      </c>
      <c r="N29" s="44">
        <f t="shared" si="3"/>
        <v>6632.5</v>
      </c>
    </row>
    <row r="30" spans="2:16" s="39" customFormat="1" ht="24.75" customHeight="1" x14ac:dyDescent="0.25">
      <c r="B30" s="30" t="s">
        <v>106</v>
      </c>
      <c r="C30" s="46" t="s">
        <v>107</v>
      </c>
      <c r="D30" s="70" t="s">
        <v>108</v>
      </c>
      <c r="E30" s="59" t="s">
        <v>109</v>
      </c>
      <c r="F30" s="69">
        <v>7000</v>
      </c>
      <c r="G30" s="40">
        <v>0</v>
      </c>
      <c r="H30" s="40">
        <v>250</v>
      </c>
      <c r="I30" s="40">
        <f t="shared" si="9"/>
        <v>7250</v>
      </c>
      <c r="J30" s="48">
        <f t="shared" si="1"/>
        <v>338.1</v>
      </c>
      <c r="K30" s="49">
        <f t="shared" si="7"/>
        <v>94.08</v>
      </c>
      <c r="L30" s="50">
        <v>146.43</v>
      </c>
      <c r="M30" s="40">
        <v>560.80999999999995</v>
      </c>
      <c r="N30" s="44">
        <f t="shared" si="3"/>
        <v>6689.19</v>
      </c>
    </row>
    <row r="31" spans="2:16" ht="24.75" customHeight="1" x14ac:dyDescent="0.25">
      <c r="B31" s="30" t="s">
        <v>110</v>
      </c>
      <c r="C31" s="32" t="s">
        <v>111</v>
      </c>
      <c r="D31" s="32" t="s">
        <v>112</v>
      </c>
      <c r="E31" s="71" t="s">
        <v>113</v>
      </c>
      <c r="F31" s="34">
        <v>7000</v>
      </c>
      <c r="G31" s="34">
        <v>0</v>
      </c>
      <c r="H31" s="34">
        <v>250</v>
      </c>
      <c r="I31" s="34">
        <f t="shared" si="9"/>
        <v>7250</v>
      </c>
      <c r="J31" s="35">
        <f t="shared" si="1"/>
        <v>338.1</v>
      </c>
      <c r="K31" s="36">
        <f t="shared" si="7"/>
        <v>94.08</v>
      </c>
      <c r="L31" s="37">
        <v>146.43</v>
      </c>
      <c r="M31" s="34">
        <v>617.5</v>
      </c>
      <c r="N31" s="38">
        <f t="shared" si="3"/>
        <v>6632.5</v>
      </c>
    </row>
    <row r="32" spans="2:16" ht="23.25" customHeight="1" x14ac:dyDescent="0.25">
      <c r="B32" s="30" t="s">
        <v>114</v>
      </c>
      <c r="C32" s="72" t="s">
        <v>115</v>
      </c>
      <c r="D32" s="72" t="s">
        <v>116</v>
      </c>
      <c r="E32" s="73" t="s">
        <v>117</v>
      </c>
      <c r="F32" s="74">
        <v>3500</v>
      </c>
      <c r="G32" s="74">
        <v>0</v>
      </c>
      <c r="H32" s="74">
        <v>250</v>
      </c>
      <c r="I32" s="74">
        <f t="shared" si="9"/>
        <v>3750</v>
      </c>
      <c r="J32" s="35">
        <f t="shared" si="1"/>
        <v>169.05</v>
      </c>
      <c r="K32" s="67">
        <f t="shared" si="7"/>
        <v>47.04</v>
      </c>
      <c r="L32" s="75">
        <v>0</v>
      </c>
      <c r="M32" s="34">
        <v>181.12</v>
      </c>
      <c r="N32" s="38">
        <f t="shared" si="3"/>
        <v>3568.88</v>
      </c>
    </row>
    <row r="33" spans="2:14" s="39" customFormat="1" ht="29.25" customHeight="1" thickBot="1" x14ac:dyDescent="0.3">
      <c r="B33" s="60" t="s">
        <v>118</v>
      </c>
      <c r="C33" s="76" t="s">
        <v>119</v>
      </c>
      <c r="D33" s="76" t="s">
        <v>120</v>
      </c>
      <c r="E33" s="61" t="s">
        <v>121</v>
      </c>
      <c r="F33" s="62">
        <v>15000</v>
      </c>
      <c r="G33" s="62">
        <v>375</v>
      </c>
      <c r="H33" s="62">
        <v>250</v>
      </c>
      <c r="I33" s="62">
        <f>ROUND(SUM(F33:H33),2)</f>
        <v>15625</v>
      </c>
      <c r="J33" s="52">
        <f t="shared" si="1"/>
        <v>742.61</v>
      </c>
      <c r="K33" s="53">
        <f t="shared" si="7"/>
        <v>206.64</v>
      </c>
      <c r="L33" s="54">
        <v>544.95000000000005</v>
      </c>
      <c r="M33" s="62">
        <v>1533.08</v>
      </c>
      <c r="N33" s="63">
        <f t="shared" si="3"/>
        <v>14091.92</v>
      </c>
    </row>
    <row r="34" spans="2:14" s="64" customFormat="1" x14ac:dyDescent="0.25">
      <c r="B34" s="77"/>
      <c r="C34" s="77"/>
      <c r="D34" s="77"/>
      <c r="E34" s="77"/>
      <c r="F34" s="77"/>
      <c r="G34" s="77"/>
      <c r="H34" s="77"/>
      <c r="I34" s="78"/>
      <c r="J34" s="77"/>
      <c r="K34" s="77"/>
      <c r="L34" s="77"/>
      <c r="M34" s="78"/>
      <c r="N34" s="78"/>
    </row>
    <row r="35" spans="2:14" s="64" customFormat="1" ht="15.7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I21 I15" formula="1"/>
    <ignoredError sqref="B8:C22 B23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Octubre-011-2024.</vt:lpstr>
      <vt:lpstr>'Octubre-011-2024.'!Área_de_impresión</vt:lpstr>
      <vt:lpstr>'Octubre-011-2024.'!Títulos_a_imprimir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aoviedo@cna.gob.gt</cp:lastModifiedBy>
  <cp:lastPrinted>2024-11-07T15:10:12Z</cp:lastPrinted>
  <dcterms:created xsi:type="dcterms:W3CDTF">2024-11-07T15:03:39Z</dcterms:created>
  <dcterms:modified xsi:type="dcterms:W3CDTF">2024-11-07T15:13:02Z</dcterms:modified>
</cp:coreProperties>
</file>