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oviedo\Desktop\GUATENOMINAS\1.GUATENOMINAS-2026\1.Nominas-Febrero 2026\"/>
    </mc:Choice>
  </mc:AlternateContent>
  <xr:revisionPtr revIDLastSave="0" documentId="13_ncr:1_{A7228863-4B57-4E23-8F91-88FE8E38B8A0}" xr6:coauthVersionLast="47" xr6:coauthVersionMax="47" xr10:uidLastSave="{00000000-0000-0000-0000-000000000000}"/>
  <bookViews>
    <workbookView xWindow="-120" yWindow="-120" windowWidth="29040" windowHeight="15720" xr2:uid="{DF9D3758-E86D-4ABF-AF4F-AA1ADA145DBB}"/>
  </bookViews>
  <sheets>
    <sheet name="Febrero-011-2026" sheetId="1" r:id="rId1"/>
  </sheets>
  <externalReferences>
    <externalReference r:id="rId2"/>
  </externalReferences>
  <definedNames>
    <definedName name="_xlnm.Print_Area" localSheetId="0">'Febrero-011-2026'!$A$1:$N$40</definedName>
    <definedName name="h">'[1]Diciembre-2019'!#REF!</definedName>
    <definedName name="_xlnm.Print_Titles" localSheetId="0">'Febrero-011-2026'!$1:$6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8" i="1" l="1"/>
  <c r="J38" i="1"/>
  <c r="I38" i="1"/>
  <c r="N38" i="1" s="1"/>
  <c r="K37" i="1"/>
  <c r="J37" i="1"/>
  <c r="I37" i="1"/>
  <c r="N37" i="1" s="1"/>
  <c r="K36" i="1"/>
  <c r="J36" i="1"/>
  <c r="I36" i="1"/>
  <c r="N36" i="1" s="1"/>
  <c r="K35" i="1"/>
  <c r="J35" i="1"/>
  <c r="I35" i="1"/>
  <c r="N35" i="1" s="1"/>
  <c r="K34" i="1"/>
  <c r="J34" i="1"/>
  <c r="I34" i="1"/>
  <c r="N34" i="1" s="1"/>
  <c r="K33" i="1"/>
  <c r="J33" i="1"/>
  <c r="I33" i="1"/>
  <c r="N33" i="1" s="1"/>
  <c r="K32" i="1"/>
  <c r="J32" i="1"/>
  <c r="I32" i="1"/>
  <c r="N32" i="1" s="1"/>
  <c r="K31" i="1"/>
  <c r="J31" i="1"/>
  <c r="I31" i="1"/>
  <c r="N31" i="1" s="1"/>
  <c r="K30" i="1"/>
  <c r="J30" i="1"/>
  <c r="I30" i="1"/>
  <c r="N30" i="1" s="1"/>
  <c r="K29" i="1"/>
  <c r="J29" i="1"/>
  <c r="I29" i="1"/>
  <c r="N29" i="1" s="1"/>
  <c r="K28" i="1"/>
  <c r="J28" i="1"/>
  <c r="I28" i="1"/>
  <c r="N28" i="1" s="1"/>
  <c r="K27" i="1"/>
  <c r="J27" i="1"/>
  <c r="I27" i="1"/>
  <c r="N27" i="1" s="1"/>
  <c r="K26" i="1"/>
  <c r="J26" i="1"/>
  <c r="I26" i="1"/>
  <c r="N26" i="1" s="1"/>
  <c r="K25" i="1"/>
  <c r="J25" i="1"/>
  <c r="I25" i="1"/>
  <c r="N25" i="1" s="1"/>
  <c r="K24" i="1"/>
  <c r="J24" i="1"/>
  <c r="I24" i="1"/>
  <c r="N24" i="1" s="1"/>
  <c r="K23" i="1"/>
  <c r="J23" i="1"/>
  <c r="I23" i="1"/>
  <c r="N23" i="1" s="1"/>
  <c r="K22" i="1"/>
  <c r="J22" i="1"/>
  <c r="I22" i="1"/>
  <c r="N22" i="1" s="1"/>
  <c r="K21" i="1"/>
  <c r="J21" i="1"/>
  <c r="I21" i="1"/>
  <c r="N21" i="1" s="1"/>
  <c r="K20" i="1"/>
  <c r="J20" i="1"/>
  <c r="I20" i="1"/>
  <c r="N20" i="1" s="1"/>
  <c r="K19" i="1"/>
  <c r="J19" i="1"/>
  <c r="I19" i="1"/>
  <c r="N19" i="1" s="1"/>
  <c r="K18" i="1"/>
  <c r="J18" i="1"/>
  <c r="I18" i="1"/>
  <c r="N18" i="1" s="1"/>
  <c r="K17" i="1"/>
  <c r="J17" i="1"/>
  <c r="I17" i="1"/>
  <c r="N17" i="1" s="1"/>
  <c r="K16" i="1"/>
  <c r="J16" i="1"/>
  <c r="I16" i="1"/>
  <c r="N16" i="1" s="1"/>
  <c r="K15" i="1"/>
  <c r="J15" i="1"/>
  <c r="I15" i="1"/>
  <c r="N15" i="1" s="1"/>
  <c r="K14" i="1"/>
  <c r="J14" i="1"/>
  <c r="I14" i="1"/>
  <c r="N14" i="1" s="1"/>
  <c r="K13" i="1"/>
  <c r="J13" i="1"/>
  <c r="I13" i="1"/>
  <c r="N13" i="1" s="1"/>
  <c r="K12" i="1"/>
  <c r="J12" i="1"/>
  <c r="I12" i="1"/>
  <c r="N12" i="1" s="1"/>
  <c r="K11" i="1"/>
  <c r="J11" i="1"/>
  <c r="I11" i="1"/>
  <c r="N11" i="1" s="1"/>
  <c r="K10" i="1"/>
  <c r="J10" i="1"/>
  <c r="I10" i="1"/>
  <c r="N10" i="1" s="1"/>
  <c r="K9" i="1"/>
  <c r="J9" i="1"/>
  <c r="I9" i="1"/>
  <c r="N9" i="1" s="1"/>
  <c r="K8" i="1"/>
  <c r="J8" i="1"/>
  <c r="I8" i="1"/>
  <c r="N8" i="1" s="1"/>
  <c r="K7" i="1"/>
  <c r="J7" i="1"/>
  <c r="I7" i="1"/>
  <c r="N7" i="1" l="1"/>
</calcChain>
</file>

<file path=xl/sharedStrings.xml><?xml version="1.0" encoding="utf-8"?>
<sst xmlns="http://schemas.openxmlformats.org/spreadsheetml/2006/main" count="147" uniqueCount="144">
  <si>
    <t>LEY DE ACCESO A LA INFORMACION PÚBLICA ARTÌCULO 10 NUMERAL 4</t>
  </si>
  <si>
    <t>INFORMACIÓN DE OFICIO</t>
  </si>
  <si>
    <t>PUESTOS EN EL RENGLÓN 011 "PERSONAL PERMANENTE"</t>
  </si>
  <si>
    <t>FEBRERO 2026</t>
  </si>
  <si>
    <t>No</t>
  </si>
  <si>
    <t>NOMBRE DEL EMPLEADO</t>
  </si>
  <si>
    <t>PUESTO OFICIAL</t>
  </si>
  <si>
    <t>SUELDO BASE</t>
  </si>
  <si>
    <t>BONOS</t>
  </si>
  <si>
    <t>TOTAL DEVENGADO</t>
  </si>
  <si>
    <t>DESCUENTOS</t>
  </si>
  <si>
    <t>SALARIO LIQUIDO</t>
  </si>
  <si>
    <t>SUELDO 011</t>
  </si>
  <si>
    <t>BONO AFECTO</t>
  </si>
  <si>
    <t>BONO NO AFECTO</t>
  </si>
  <si>
    <t>IGSS</t>
  </si>
  <si>
    <t>FIANZA</t>
  </si>
  <si>
    <t>ISR-2019</t>
  </si>
  <si>
    <t>1</t>
  </si>
  <si>
    <t xml:space="preserve">Edwin Estuardo </t>
  </si>
  <si>
    <t>Mejicano Argüello</t>
  </si>
  <si>
    <t>Director General</t>
  </si>
  <si>
    <t>2</t>
  </si>
  <si>
    <t>Mildred Carolina</t>
  </si>
  <si>
    <t>López Donis</t>
  </si>
  <si>
    <t>Asistente de Dirección</t>
  </si>
  <si>
    <t>3</t>
  </si>
  <si>
    <t>Rudy Orlando</t>
  </si>
  <si>
    <t>González Zepeda</t>
  </si>
  <si>
    <t>Coordinador de Comunicación Social</t>
  </si>
  <si>
    <t>4</t>
  </si>
  <si>
    <t>Andrea Estefany</t>
  </si>
  <si>
    <t>Monterroso de Paz</t>
  </si>
  <si>
    <t>Secretario General</t>
  </si>
  <si>
    <t>5</t>
  </si>
  <si>
    <t>Tayra Ninel</t>
  </si>
  <si>
    <t>Navas Velásquez</t>
  </si>
  <si>
    <t>Recepcionista</t>
  </si>
  <si>
    <t>6</t>
  </si>
  <si>
    <t>Brenner Vinicio</t>
  </si>
  <si>
    <t>Camposeco Vásquez</t>
  </si>
  <si>
    <t>Subdirector General</t>
  </si>
  <si>
    <t>7</t>
  </si>
  <si>
    <t>Ligia Roxana</t>
  </si>
  <si>
    <t>Guevara Vega</t>
  </si>
  <si>
    <t>Asistente de Subdirección General</t>
  </si>
  <si>
    <t>8</t>
  </si>
  <si>
    <t>Erwin Orlando</t>
  </si>
  <si>
    <t>Raxon Dubon</t>
  </si>
  <si>
    <t>Coordinador de Planificación</t>
  </si>
  <si>
    <t>9</t>
  </si>
  <si>
    <t>Marvin Joel</t>
  </si>
  <si>
    <t>García Abaj</t>
  </si>
  <si>
    <t>Jefe de Tecnologías de la Información y Comunicación</t>
  </si>
  <si>
    <t>10</t>
  </si>
  <si>
    <t>Byron René</t>
  </si>
  <si>
    <t>Castillo Casasola</t>
  </si>
  <si>
    <t>Técnico en Informática</t>
  </si>
  <si>
    <t>11</t>
  </si>
  <si>
    <t>Wendy Xiomara</t>
  </si>
  <si>
    <t>Corado Temaj</t>
  </si>
  <si>
    <t>Coordinador del Equipo Multidisciplinario</t>
  </si>
  <si>
    <t>12</t>
  </si>
  <si>
    <t>Rosario Karina</t>
  </si>
  <si>
    <t>Cotoc Morales</t>
  </si>
  <si>
    <t>Asistente Administrativa</t>
  </si>
  <si>
    <t>13</t>
  </si>
  <si>
    <t xml:space="preserve">Bryan Guillermo </t>
  </si>
  <si>
    <t>Hernández Santos</t>
  </si>
  <si>
    <t>Sub-Coordinador de Atención y Apoyo a la Familia Biológica</t>
  </si>
  <si>
    <t>14</t>
  </si>
  <si>
    <t>Flor de María</t>
  </si>
  <si>
    <t>Mejía Ramírez</t>
  </si>
  <si>
    <t>Sub-Coordinador de Atención y Apoyo a la Familia Adoptiva</t>
  </si>
  <si>
    <t>*15</t>
  </si>
  <si>
    <t>Lilian Arcelly</t>
  </si>
  <si>
    <t>Pineda Contreras</t>
  </si>
  <si>
    <t>Sub-Coordinador de Autorización y Control de Hogares de Protección y Organismos Internacionales</t>
  </si>
  <si>
    <t>Mabelin Lisseth</t>
  </si>
  <si>
    <t>Silva Sandoval</t>
  </si>
  <si>
    <t>16</t>
  </si>
  <si>
    <t>María Monserrat</t>
  </si>
  <si>
    <t>Ventosa López</t>
  </si>
  <si>
    <t>Coordinador de Asesoría Jurídica</t>
  </si>
  <si>
    <t>17</t>
  </si>
  <si>
    <t xml:space="preserve">Sonia Marina </t>
  </si>
  <si>
    <t>Pascual Arroyo</t>
  </si>
  <si>
    <t>Coordinador de Registro</t>
  </si>
  <si>
    <t>18</t>
  </si>
  <si>
    <t>Christopher Alejandro</t>
  </si>
  <si>
    <t>Quintanilla Ramírez</t>
  </si>
  <si>
    <t>Asistente de Registro</t>
  </si>
  <si>
    <t>19</t>
  </si>
  <si>
    <t xml:space="preserve">Evelyn Pahola </t>
  </si>
  <si>
    <t>Acevedo López</t>
  </si>
  <si>
    <t>Coordinador de Auditoría Interna</t>
  </si>
  <si>
    <t>20</t>
  </si>
  <si>
    <t>Irma Elizabeth</t>
  </si>
  <si>
    <t>Quiroa Cuellar</t>
  </si>
  <si>
    <t>Coordinador de Administración Financiera</t>
  </si>
  <si>
    <t>21</t>
  </si>
  <si>
    <t>Feliciano</t>
  </si>
  <si>
    <t>Merlos Sanchez</t>
  </si>
  <si>
    <t>Jefe de Contabilidad</t>
  </si>
  <si>
    <t>22</t>
  </si>
  <si>
    <t>Alexander Antonio</t>
  </si>
  <si>
    <t>Hernández García</t>
  </si>
  <si>
    <t>Jefe de Presupuesto</t>
  </si>
  <si>
    <t>23</t>
  </si>
  <si>
    <t>Jonnathan David</t>
  </si>
  <si>
    <t>Osorio Ovando</t>
  </si>
  <si>
    <t>Jefe de Tesorería</t>
  </si>
  <si>
    <t>24</t>
  </si>
  <si>
    <t>Milton Enrique</t>
  </si>
  <si>
    <t>Hernández Najarro</t>
  </si>
  <si>
    <t>Encargado de Compras</t>
  </si>
  <si>
    <t>25</t>
  </si>
  <si>
    <t xml:space="preserve">David Gerardo </t>
  </si>
  <si>
    <t>Fajardo Romero</t>
  </si>
  <si>
    <t>Encargado de Gestión Administrativa y Financiera</t>
  </si>
  <si>
    <t>26</t>
  </si>
  <si>
    <t>Emilio</t>
  </si>
  <si>
    <t>Interiano Godoy</t>
  </si>
  <si>
    <t xml:space="preserve">Encargado de Inventarios </t>
  </si>
  <si>
    <t>27</t>
  </si>
  <si>
    <t>Marlon Avidail</t>
  </si>
  <si>
    <t>Sandoval Godoy</t>
  </si>
  <si>
    <t>Encargado de Almacén</t>
  </si>
  <si>
    <t>28</t>
  </si>
  <si>
    <t>José Simón Amílcar</t>
  </si>
  <si>
    <t>Corazón Bolaj</t>
  </si>
  <si>
    <t>Encargado de Servicios Generales y Transporte</t>
  </si>
  <si>
    <t>29</t>
  </si>
  <si>
    <t>Petrona</t>
  </si>
  <si>
    <t>Maquin Sub</t>
  </si>
  <si>
    <t>Conserje</t>
  </si>
  <si>
    <t>30</t>
  </si>
  <si>
    <t>Rosa María</t>
  </si>
  <si>
    <t>Melgar García</t>
  </si>
  <si>
    <t>Coordinador de Recursos Humanos</t>
  </si>
  <si>
    <t>31</t>
  </si>
  <si>
    <t>Augusto Rosalio</t>
  </si>
  <si>
    <t>Oviedo Marroquín</t>
  </si>
  <si>
    <t>Encargado Nómina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</si>
</sst>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. &quot;#,##0.00"/>
    <numFmt numFmtId="165" formatCode="[$Q-100A]#,##0.0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ahoma"/>
      <family val="2"/>
    </font>
    <font>
      <b/>
      <sz val="11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b/>
      <sz val="9"/>
      <color theme="0"/>
      <name val="Arial"/>
      <family val="2"/>
    </font>
    <font>
      <b/>
      <sz val="7.5"/>
      <color theme="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45">
    <border>
      <left/>
      <right/>
      <top/>
      <bottom/>
      <diagonal/>
    </border>
    <border>
      <left style="medium">
        <color theme="5" tint="-0.499984740745262"/>
      </left>
      <right style="thin">
        <color theme="5" tint="-0.499984740745262"/>
      </right>
      <top style="medium">
        <color theme="5" tint="-0.499984740745262"/>
      </top>
      <bottom/>
      <diagonal/>
    </border>
    <border>
      <left style="thin">
        <color theme="5" tint="-0.499984740745262"/>
      </left>
      <right/>
      <top style="medium">
        <color theme="5" tint="-0.499984740745262"/>
      </top>
      <bottom/>
      <diagonal/>
    </border>
    <border>
      <left/>
      <right style="thin">
        <color theme="5" tint="-0.499984740745262"/>
      </right>
      <top style="medium">
        <color theme="5" tint="-0.499984740745262"/>
      </top>
      <bottom/>
      <diagonal/>
    </border>
    <border>
      <left style="thin">
        <color theme="5" tint="-0.499984740745262"/>
      </left>
      <right style="thin">
        <color theme="5" tint="-0.499984740745262"/>
      </right>
      <top style="medium">
        <color theme="5" tint="-0.499984740745262"/>
      </top>
      <bottom/>
      <diagonal/>
    </border>
    <border>
      <left style="thin">
        <color theme="5" tint="-0.499984740745262"/>
      </left>
      <right style="thin">
        <color theme="5" tint="-0.499984740745262"/>
      </right>
      <top style="medium">
        <color theme="5" tint="-0.499984740745262"/>
      </top>
      <bottom style="thin">
        <color theme="5" tint="-0.499984740745262"/>
      </bottom>
      <diagonal/>
    </border>
    <border>
      <left/>
      <right/>
      <top style="medium">
        <color theme="5" tint="-0.499984740745262"/>
      </top>
      <bottom/>
      <diagonal/>
    </border>
    <border>
      <left/>
      <right/>
      <top style="medium">
        <color theme="5" tint="-0.499984740745262"/>
      </top>
      <bottom style="thin">
        <color indexed="64"/>
      </bottom>
      <diagonal/>
    </border>
    <border>
      <left/>
      <right/>
      <top style="medium">
        <color theme="5" tint="-0.499984740745262"/>
      </top>
      <bottom style="thin">
        <color rgb="FFC00000"/>
      </bottom>
      <diagonal/>
    </border>
    <border>
      <left style="thin">
        <color theme="5" tint="-0.499984740745262"/>
      </left>
      <right style="medium">
        <color theme="5" tint="-0.499984740745262"/>
      </right>
      <top style="medium">
        <color theme="5" tint="-0.499984740745262"/>
      </top>
      <bottom/>
      <diagonal/>
    </border>
    <border>
      <left style="medium">
        <color theme="5" tint="-0.499984740745262"/>
      </left>
      <right style="thin">
        <color theme="5" tint="-0.499984740745262"/>
      </right>
      <top/>
      <bottom style="medium">
        <color theme="5" tint="-0.499984740745262"/>
      </bottom>
      <diagonal/>
    </border>
    <border>
      <left style="thin">
        <color theme="5" tint="-0.499984740745262"/>
      </left>
      <right/>
      <top/>
      <bottom style="medium">
        <color theme="5" tint="-0.499984740745262"/>
      </bottom>
      <diagonal/>
    </border>
    <border>
      <left/>
      <right style="thin">
        <color theme="5" tint="-0.499984740745262"/>
      </right>
      <top/>
      <bottom style="medium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medium">
        <color theme="5" tint="-0.499984740745262"/>
      </bottom>
      <diagonal/>
    </border>
    <border>
      <left/>
      <right/>
      <top/>
      <bottom style="medium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medium">
        <color theme="5" tint="-0.499984740745262"/>
      </bottom>
      <diagonal/>
    </border>
    <border>
      <left/>
      <right/>
      <top style="thin">
        <color indexed="64"/>
      </top>
      <bottom style="medium">
        <color theme="5" tint="-0.499984740745262"/>
      </bottom>
      <diagonal/>
    </border>
    <border>
      <left/>
      <right style="thin">
        <color rgb="FFC00000"/>
      </right>
      <top style="thin">
        <color rgb="FFC00000"/>
      </top>
      <bottom style="medium">
        <color theme="5" tint="-0.499984740745262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medium">
        <color theme="5" tint="-0.499984740745262"/>
      </bottom>
      <diagonal/>
    </border>
    <border>
      <left style="thin">
        <color rgb="FFC00000"/>
      </left>
      <right/>
      <top style="thin">
        <color rgb="FFC00000"/>
      </top>
      <bottom style="medium">
        <color theme="5" tint="-0.499984740745262"/>
      </bottom>
      <diagonal/>
    </border>
    <border>
      <left style="thin">
        <color theme="5" tint="-0.499984740745262"/>
      </left>
      <right style="medium">
        <color theme="5" tint="-0.499984740745262"/>
      </right>
      <top/>
      <bottom style="medium">
        <color theme="5" tint="-0.499984740745262"/>
      </bottom>
      <diagonal/>
    </border>
    <border>
      <left style="medium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theme="5" tint="-0.499984740745262"/>
      </left>
      <right style="medium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/>
      <top/>
      <bottom style="thin">
        <color rgb="FFC00000"/>
      </bottom>
      <diagonal/>
    </border>
    <border>
      <left style="thin">
        <color theme="5" tint="-0.499984740745262"/>
      </left>
      <right style="medium">
        <color theme="5" tint="-0.499984740745262"/>
      </right>
      <top/>
      <bottom style="thin">
        <color theme="5" tint="-0.499984740745262"/>
      </bottom>
      <diagonal/>
    </border>
    <border>
      <left/>
      <right style="thin">
        <color rgb="FFC00000"/>
      </right>
      <top style="medium">
        <color theme="5" tint="-0.499984740745262"/>
      </top>
      <bottom style="medium">
        <color theme="5" tint="-0.499984740745262"/>
      </bottom>
      <diagonal/>
    </border>
    <border>
      <left style="thin">
        <color rgb="FFC00000"/>
      </left>
      <right style="thin">
        <color rgb="FFC00000"/>
      </right>
      <top style="medium">
        <color theme="5" tint="-0.499984740745262"/>
      </top>
      <bottom style="medium">
        <color theme="5" tint="-0.499984740745262"/>
      </bottom>
      <diagonal/>
    </border>
    <border>
      <left style="thin">
        <color rgb="FFC00000"/>
      </left>
      <right/>
      <top style="medium">
        <color theme="5" tint="-0.499984740745262"/>
      </top>
      <bottom style="medium">
        <color theme="5" tint="-0.499984740745262"/>
      </bottom>
      <diagonal/>
    </border>
    <border>
      <left style="medium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/>
      <right style="thin">
        <color rgb="FFC00000"/>
      </right>
      <top/>
      <bottom style="medium">
        <color theme="5" tint="-0.499984740745262"/>
      </bottom>
      <diagonal/>
    </border>
    <border>
      <left style="thin">
        <color rgb="FFC00000"/>
      </left>
      <right style="thin">
        <color rgb="FFC00000"/>
      </right>
      <top/>
      <bottom style="medium">
        <color theme="5" tint="-0.499984740745262"/>
      </bottom>
      <diagonal/>
    </border>
    <border>
      <left style="thin">
        <color rgb="FFC00000"/>
      </left>
      <right/>
      <top/>
      <bottom style="medium">
        <color theme="5" tint="-0.499984740745262"/>
      </bottom>
      <diagonal/>
    </border>
    <border>
      <left style="medium">
        <color theme="5" tint="-0.499984740745262"/>
      </left>
      <right style="thin">
        <color theme="5" tint="-0.499984740745262"/>
      </right>
      <top style="thin">
        <color theme="5" tint="-0.499984740745262"/>
      </top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/>
      <diagonal/>
    </border>
    <border>
      <left style="thin">
        <color theme="5" tint="-0.499984740745262"/>
      </left>
      <right style="medium">
        <color theme="5" tint="-0.499984740745262"/>
      </right>
      <top style="thin">
        <color theme="5" tint="-0.499984740745262"/>
      </top>
      <bottom/>
      <diagonal/>
    </border>
    <border>
      <left style="medium">
        <color theme="5" tint="-0.499984740745262"/>
      </left>
      <right style="dashed">
        <color theme="5" tint="-0.499984740745262"/>
      </right>
      <top style="dashed">
        <color theme="5" tint="-0.499984740745262"/>
      </top>
      <bottom style="dashed">
        <color theme="5" tint="-0.499984740745262"/>
      </bottom>
      <diagonal/>
    </border>
    <border>
      <left style="dashed">
        <color theme="5" tint="-0.499984740745262"/>
      </left>
      <right style="dashed">
        <color theme="5" tint="-0.499984740745262"/>
      </right>
      <top style="dashed">
        <color theme="5" tint="-0.499984740745262"/>
      </top>
      <bottom style="dashed">
        <color theme="5" tint="-0.499984740745262"/>
      </bottom>
      <diagonal/>
    </border>
    <border>
      <left style="dashed">
        <color theme="5" tint="-0.499984740745262"/>
      </left>
      <right style="medium">
        <color theme="5" tint="-0.499984740745262"/>
      </right>
      <top style="dashed">
        <color theme="5" tint="-0.499984740745262"/>
      </top>
      <bottom style="dashed">
        <color theme="5" tint="-0.499984740745262"/>
      </bottom>
      <diagonal/>
    </border>
  </borders>
  <cellStyleXfs count="2">
    <xf numFmtId="0" fontId="0" fillId="0" borderId="0"/>
    <xf numFmtId="0" fontId="1" fillId="0" borderId="0">
      <alignment vertical="top"/>
    </xf>
  </cellStyleXfs>
  <cellXfs count="105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 wrapText="1"/>
    </xf>
    <xf numFmtId="0" fontId="9" fillId="3" borderId="15" xfId="1" applyFont="1" applyFill="1" applyBorder="1" applyAlignment="1">
      <alignment horizontal="center" vertical="center" wrapText="1"/>
    </xf>
    <xf numFmtId="0" fontId="9" fillId="3" borderId="16" xfId="1" applyFont="1" applyFill="1" applyBorder="1" applyAlignment="1">
      <alignment horizontal="center" vertical="center" wrapText="1"/>
    </xf>
    <xf numFmtId="0" fontId="6" fillId="3" borderId="17" xfId="1" applyFont="1" applyFill="1" applyBorder="1" applyAlignment="1">
      <alignment horizontal="center" vertical="center" wrapText="1"/>
    </xf>
    <xf numFmtId="0" fontId="6" fillId="3" borderId="18" xfId="1" applyFont="1" applyFill="1" applyBorder="1" applyAlignment="1">
      <alignment horizontal="center" vertical="center" wrapText="1"/>
    </xf>
    <xf numFmtId="0" fontId="6" fillId="3" borderId="19" xfId="1" applyFont="1" applyFill="1" applyBorder="1" applyAlignment="1">
      <alignment horizontal="center" vertical="center" wrapText="1"/>
    </xf>
    <xf numFmtId="49" fontId="1" fillId="2" borderId="21" xfId="1" applyNumberFormat="1" applyFill="1" applyBorder="1" applyAlignment="1">
      <alignment horizontal="center" vertical="center"/>
    </xf>
    <xf numFmtId="0" fontId="1" fillId="2" borderId="22" xfId="1" applyFill="1" applyBorder="1" applyAlignment="1">
      <alignment horizontal="center" vertical="center"/>
    </xf>
    <xf numFmtId="164" fontId="1" fillId="2" borderId="22" xfId="1" applyNumberFormat="1" applyFill="1" applyBorder="1" applyAlignment="1">
      <alignment horizontal="center" vertical="center"/>
    </xf>
    <xf numFmtId="164" fontId="1" fillId="2" borderId="22" xfId="1" applyNumberFormat="1" applyFill="1" applyBorder="1" applyAlignment="1">
      <alignment horizontal="left" vertical="center"/>
    </xf>
    <xf numFmtId="164" fontId="1" fillId="2" borderId="22" xfId="1" applyNumberFormat="1" applyFill="1" applyBorder="1" applyAlignment="1">
      <alignment horizontal="right" vertical="center"/>
    </xf>
    <xf numFmtId="164" fontId="1" fillId="2" borderId="23" xfId="1" applyNumberFormat="1" applyFill="1" applyBorder="1" applyAlignment="1">
      <alignment horizontal="right" vertical="center"/>
    </xf>
    <xf numFmtId="165" fontId="1" fillId="2" borderId="24" xfId="1" applyNumberFormat="1" applyFill="1" applyBorder="1" applyAlignment="1">
      <alignment horizontal="right" vertical="center"/>
    </xf>
    <xf numFmtId="165" fontId="1" fillId="2" borderId="25" xfId="1" applyNumberFormat="1" applyFill="1" applyBorder="1" applyAlignment="1">
      <alignment horizontal="right" vertical="center"/>
    </xf>
    <xf numFmtId="164" fontId="1" fillId="2" borderId="26" xfId="1" applyNumberFormat="1" applyFill="1" applyBorder="1" applyAlignment="1">
      <alignment horizontal="right" vertical="center"/>
    </xf>
    <xf numFmtId="164" fontId="1" fillId="2" borderId="27" xfId="1" applyNumberFormat="1" applyFill="1" applyBorder="1" applyAlignment="1">
      <alignment horizontal="right" vertical="center"/>
    </xf>
    <xf numFmtId="0" fontId="0" fillId="2" borderId="0" xfId="0" applyFill="1" applyAlignment="1">
      <alignment vertical="center"/>
    </xf>
    <xf numFmtId="49" fontId="1" fillId="0" borderId="21" xfId="1" applyNumberFormat="1" applyBorder="1" applyAlignment="1">
      <alignment horizontal="center" vertical="center"/>
    </xf>
    <xf numFmtId="165" fontId="1" fillId="2" borderId="28" xfId="1" applyNumberFormat="1" applyFill="1" applyBorder="1" applyAlignment="1">
      <alignment horizontal="right" vertical="center"/>
    </xf>
    <xf numFmtId="165" fontId="1" fillId="2" borderId="29" xfId="1" applyNumberFormat="1" applyFill="1" applyBorder="1" applyAlignment="1">
      <alignment horizontal="right" vertical="center"/>
    </xf>
    <xf numFmtId="164" fontId="1" fillId="2" borderId="30" xfId="1" applyNumberFormat="1" applyFill="1" applyBorder="1" applyAlignment="1">
      <alignment horizontal="right" vertical="center"/>
    </xf>
    <xf numFmtId="164" fontId="1" fillId="2" borderId="31" xfId="1" applyNumberFormat="1" applyFill="1" applyBorder="1" applyAlignment="1">
      <alignment horizontal="right" vertical="center"/>
    </xf>
    <xf numFmtId="164" fontId="1" fillId="0" borderId="22" xfId="1" applyNumberFormat="1" applyBorder="1" applyAlignment="1">
      <alignment horizontal="right" vertical="center"/>
    </xf>
    <xf numFmtId="165" fontId="1" fillId="0" borderId="24" xfId="1" applyNumberFormat="1" applyBorder="1" applyAlignment="1">
      <alignment horizontal="right" vertical="center"/>
    </xf>
    <xf numFmtId="165" fontId="1" fillId="0" borderId="25" xfId="1" applyNumberFormat="1" applyBorder="1" applyAlignment="1">
      <alignment horizontal="right" vertical="center"/>
    </xf>
    <xf numFmtId="164" fontId="1" fillId="0" borderId="26" xfId="1" applyNumberFormat="1" applyBorder="1" applyAlignment="1">
      <alignment horizontal="right" vertical="center"/>
    </xf>
    <xf numFmtId="164" fontId="1" fillId="0" borderId="27" xfId="1" applyNumberFormat="1" applyBorder="1" applyAlignment="1">
      <alignment horizontal="right" vertical="center"/>
    </xf>
    <xf numFmtId="164" fontId="1" fillId="0" borderId="22" xfId="1" applyNumberFormat="1" applyBorder="1" applyAlignment="1">
      <alignment vertical="center" wrapText="1"/>
    </xf>
    <xf numFmtId="164" fontId="1" fillId="2" borderId="22" xfId="1" applyNumberFormat="1" applyFill="1" applyBorder="1" applyAlignment="1">
      <alignment vertical="center" wrapText="1"/>
    </xf>
    <xf numFmtId="164" fontId="1" fillId="2" borderId="22" xfId="1" applyNumberFormat="1" applyFill="1" applyBorder="1" applyAlignment="1">
      <alignment horizontal="left" vertical="center" wrapText="1"/>
    </xf>
    <xf numFmtId="4" fontId="0" fillId="0" borderId="0" xfId="0" applyNumberFormat="1" applyAlignment="1">
      <alignment vertical="center"/>
    </xf>
    <xf numFmtId="164" fontId="1" fillId="0" borderId="22" xfId="1" applyNumberFormat="1" applyBorder="1" applyAlignment="1">
      <alignment vertical="center"/>
    </xf>
    <xf numFmtId="165" fontId="1" fillId="0" borderId="17" xfId="1" applyNumberFormat="1" applyBorder="1" applyAlignment="1">
      <alignment horizontal="right" vertical="center"/>
    </xf>
    <xf numFmtId="165" fontId="1" fillId="0" borderId="18" xfId="1" applyNumberFormat="1" applyBorder="1" applyAlignment="1">
      <alignment horizontal="right" vertical="center"/>
    </xf>
    <xf numFmtId="164" fontId="1" fillId="0" borderId="19" xfId="1" applyNumberFormat="1" applyBorder="1" applyAlignment="1">
      <alignment horizontal="right" vertical="center"/>
    </xf>
    <xf numFmtId="164" fontId="1" fillId="2" borderId="13" xfId="1" applyNumberFormat="1" applyFill="1" applyBorder="1" applyAlignment="1">
      <alignment horizontal="center" vertical="center"/>
    </xf>
    <xf numFmtId="164" fontId="1" fillId="2" borderId="13" xfId="1" applyNumberFormat="1" applyFill="1" applyBorder="1" applyAlignment="1">
      <alignment horizontal="right" vertical="center"/>
    </xf>
    <xf numFmtId="165" fontId="1" fillId="0" borderId="32" xfId="1" applyNumberFormat="1" applyBorder="1" applyAlignment="1">
      <alignment horizontal="right" vertical="center"/>
    </xf>
    <xf numFmtId="165" fontId="1" fillId="0" borderId="33" xfId="1" applyNumberFormat="1" applyBorder="1" applyAlignment="1">
      <alignment horizontal="right" vertical="center"/>
    </xf>
    <xf numFmtId="164" fontId="1" fillId="0" borderId="34" xfId="1" applyNumberFormat="1" applyBorder="1" applyAlignment="1">
      <alignment horizontal="right" vertical="center"/>
    </xf>
    <xf numFmtId="165" fontId="1" fillId="2" borderId="32" xfId="1" applyNumberFormat="1" applyFill="1" applyBorder="1" applyAlignment="1">
      <alignment horizontal="right" vertical="center"/>
    </xf>
    <xf numFmtId="165" fontId="1" fillId="2" borderId="33" xfId="1" applyNumberFormat="1" applyFill="1" applyBorder="1" applyAlignment="1">
      <alignment horizontal="right" vertical="center"/>
    </xf>
    <xf numFmtId="164" fontId="1" fillId="2" borderId="34" xfId="1" applyNumberFormat="1" applyFill="1" applyBorder="1" applyAlignment="1">
      <alignment horizontal="right" vertical="center"/>
    </xf>
    <xf numFmtId="49" fontId="1" fillId="2" borderId="35" xfId="1" applyNumberFormat="1" applyFill="1" applyBorder="1" applyAlignment="1">
      <alignment horizontal="center" vertical="center"/>
    </xf>
    <xf numFmtId="164" fontId="1" fillId="2" borderId="23" xfId="1" applyNumberFormat="1" applyFill="1" applyBorder="1" applyAlignment="1">
      <alignment horizontal="center" vertical="center"/>
    </xf>
    <xf numFmtId="0" fontId="1" fillId="2" borderId="23" xfId="1" applyFill="1" applyBorder="1" applyAlignment="1">
      <alignment horizontal="center" vertical="center"/>
    </xf>
    <xf numFmtId="164" fontId="1" fillId="2" borderId="23" xfId="1" applyNumberFormat="1" applyFill="1" applyBorder="1" applyAlignment="1">
      <alignment vertical="center"/>
    </xf>
    <xf numFmtId="164" fontId="1" fillId="0" borderId="31" xfId="1" applyNumberFormat="1" applyBorder="1" applyAlignment="1">
      <alignment horizontal="right" vertical="center"/>
    </xf>
    <xf numFmtId="164" fontId="1" fillId="2" borderId="23" xfId="1" applyNumberFormat="1" applyFill="1" applyBorder="1" applyAlignment="1">
      <alignment horizontal="left" vertical="center" wrapText="1"/>
    </xf>
    <xf numFmtId="165" fontId="1" fillId="2" borderId="36" xfId="1" applyNumberFormat="1" applyFill="1" applyBorder="1" applyAlignment="1">
      <alignment horizontal="right" vertical="center"/>
    </xf>
    <xf numFmtId="165" fontId="1" fillId="2" borderId="37" xfId="1" applyNumberFormat="1" applyFill="1" applyBorder="1" applyAlignment="1">
      <alignment horizontal="right" vertical="center"/>
    </xf>
    <xf numFmtId="164" fontId="1" fillId="2" borderId="38" xfId="1" applyNumberFormat="1" applyFill="1" applyBorder="1" applyAlignment="1">
      <alignment horizontal="right" vertical="center"/>
    </xf>
    <xf numFmtId="164" fontId="1" fillId="2" borderId="23" xfId="1" applyNumberFormat="1" applyFill="1" applyBorder="1" applyAlignment="1">
      <alignment vertical="center" wrapText="1"/>
    </xf>
    <xf numFmtId="49" fontId="1" fillId="0" borderId="39" xfId="1" applyNumberFormat="1" applyBorder="1" applyAlignment="1">
      <alignment horizontal="center" vertical="center"/>
    </xf>
    <xf numFmtId="164" fontId="10" fillId="0" borderId="40" xfId="1" applyNumberFormat="1" applyFont="1" applyBorder="1" applyAlignment="1">
      <alignment vertical="center"/>
    </xf>
    <xf numFmtId="164" fontId="10" fillId="0" borderId="40" xfId="1" applyNumberFormat="1" applyFont="1" applyBorder="1" applyAlignment="1">
      <alignment horizontal="right" vertical="center"/>
    </xf>
    <xf numFmtId="164" fontId="10" fillId="0" borderId="26" xfId="1" applyNumberFormat="1" applyFont="1" applyBorder="1" applyAlignment="1">
      <alignment horizontal="right" vertical="center"/>
    </xf>
    <xf numFmtId="164" fontId="1" fillId="2" borderId="40" xfId="1" applyNumberFormat="1" applyFill="1" applyBorder="1" applyAlignment="1">
      <alignment horizontal="right" vertical="center"/>
    </xf>
    <xf numFmtId="164" fontId="1" fillId="0" borderId="41" xfId="1" applyNumberFormat="1" applyBorder="1" applyAlignment="1">
      <alignment horizontal="right" vertical="center"/>
    </xf>
    <xf numFmtId="49" fontId="1" fillId="2" borderId="42" xfId="1" applyNumberFormat="1" applyFill="1" applyBorder="1" applyAlignment="1">
      <alignment horizontal="center" vertical="center"/>
    </xf>
    <xf numFmtId="164" fontId="1" fillId="2" borderId="43" xfId="1" applyNumberFormat="1" applyFill="1" applyBorder="1" applyAlignment="1">
      <alignment horizontal="center" vertical="center"/>
    </xf>
    <xf numFmtId="164" fontId="1" fillId="2" borderId="43" xfId="1" applyNumberFormat="1" applyFill="1" applyBorder="1" applyAlignment="1">
      <alignment horizontal="left" vertical="center" wrapText="1"/>
    </xf>
    <xf numFmtId="164" fontId="1" fillId="2" borderId="43" xfId="1" applyNumberFormat="1" applyFill="1" applyBorder="1" applyAlignment="1">
      <alignment horizontal="right" vertical="center"/>
    </xf>
    <xf numFmtId="165" fontId="1" fillId="2" borderId="17" xfId="1" applyNumberFormat="1" applyFill="1" applyBorder="1" applyAlignment="1">
      <alignment horizontal="right" vertical="center"/>
    </xf>
    <xf numFmtId="165" fontId="1" fillId="2" borderId="18" xfId="1" applyNumberFormat="1" applyFill="1" applyBorder="1" applyAlignment="1">
      <alignment horizontal="right" vertical="center"/>
    </xf>
    <xf numFmtId="164" fontId="1" fillId="2" borderId="19" xfId="1" applyNumberFormat="1" applyFill="1" applyBorder="1" applyAlignment="1">
      <alignment horizontal="right" vertical="center"/>
    </xf>
    <xf numFmtId="164" fontId="1" fillId="2" borderId="44" xfId="1" applyNumberFormat="1" applyFill="1" applyBorder="1" applyAlignment="1">
      <alignment horizontal="right" vertical="center"/>
    </xf>
    <xf numFmtId="49" fontId="1" fillId="2" borderId="10" xfId="1" applyNumberFormat="1" applyFill="1" applyBorder="1" applyAlignment="1">
      <alignment horizontal="center" vertical="center"/>
    </xf>
    <xf numFmtId="164" fontId="1" fillId="2" borderId="13" xfId="1" applyNumberFormat="1" applyFill="1" applyBorder="1" applyAlignment="1">
      <alignment horizontal="left" vertical="center" wrapText="1"/>
    </xf>
    <xf numFmtId="164" fontId="1" fillId="2" borderId="20" xfId="1" applyNumberForma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1" fillId="2" borderId="0" xfId="0" applyFont="1" applyFill="1" applyAlignment="1">
      <alignment vertical="center"/>
    </xf>
    <xf numFmtId="164" fontId="11" fillId="2" borderId="0" xfId="0" applyNumberFormat="1" applyFont="1" applyFill="1" applyAlignment="1">
      <alignment vertical="center"/>
    </xf>
    <xf numFmtId="164" fontId="10" fillId="2" borderId="40" xfId="1" applyNumberFormat="1" applyFont="1" applyFill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 wrapText="1"/>
    </xf>
    <xf numFmtId="0" fontId="7" fillId="3" borderId="13" xfId="1" applyFont="1" applyFill="1" applyBorder="1" applyAlignment="1">
      <alignment horizontal="center" vertical="center" wrapText="1"/>
    </xf>
    <xf numFmtId="0" fontId="8" fillId="3" borderId="9" xfId="1" applyFont="1" applyFill="1" applyBorder="1" applyAlignment="1">
      <alignment horizontal="center" vertical="center" wrapText="1"/>
    </xf>
    <xf numFmtId="0" fontId="8" fillId="3" borderId="20" xfId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vertical="center"/>
    </xf>
    <xf numFmtId="49" fontId="2" fillId="0" borderId="0" xfId="1" applyNumberFormat="1" applyFont="1" applyAlignment="1">
      <alignment horizontal="center" vertical="center"/>
    </xf>
    <xf numFmtId="49" fontId="3" fillId="0" borderId="0" xfId="1" applyNumberFormat="1" applyFont="1" applyAlignment="1">
      <alignment horizontal="center" vertical="center" wrapText="1"/>
    </xf>
    <xf numFmtId="49" fontId="3" fillId="2" borderId="0" xfId="1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6" fillId="3" borderId="1" xfId="1" applyNumberFormat="1" applyFont="1" applyFill="1" applyBorder="1" applyAlignment="1">
      <alignment horizontal="center" vertical="center" wrapText="1"/>
    </xf>
    <xf numFmtId="49" fontId="6" fillId="3" borderId="10" xfId="1" applyNumberFormat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3" borderId="11" xfId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 wrapText="1"/>
    </xf>
    <xf numFmtId="49" fontId="1" fillId="0" borderId="35" xfId="1" applyNumberFormat="1" applyBorder="1" applyAlignment="1">
      <alignment horizontal="center" vertical="center"/>
    </xf>
    <xf numFmtId="165" fontId="1" fillId="2" borderId="0" xfId="1" applyNumberFormat="1" applyFill="1" applyBorder="1" applyAlignment="1">
      <alignment horizontal="right" vertical="center"/>
    </xf>
    <xf numFmtId="164" fontId="1" fillId="0" borderId="0" xfId="1" applyNumberFormat="1" applyBorder="1" applyAlignment="1">
      <alignment horizontal="left" vertical="center" wrapText="1"/>
    </xf>
    <xf numFmtId="164" fontId="1" fillId="2" borderId="0" xfId="1" applyNumberFormat="1" applyFill="1" applyBorder="1" applyAlignment="1">
      <alignment horizontal="left" vertical="center" wrapText="1"/>
    </xf>
    <xf numFmtId="164" fontId="1" fillId="2" borderId="0" xfId="1" applyNumberFormat="1" applyFill="1" applyBorder="1" applyAlignment="1">
      <alignment horizontal="center" vertical="center"/>
    </xf>
    <xf numFmtId="164" fontId="1" fillId="2" borderId="0" xfId="1" applyNumberFormat="1" applyFill="1" applyBorder="1" applyAlignment="1">
      <alignment horizontal="right" vertical="center"/>
    </xf>
    <xf numFmtId="165" fontId="1" fillId="0" borderId="0" xfId="1" applyNumberFormat="1" applyBorder="1" applyAlignment="1">
      <alignment horizontal="right" vertical="center"/>
    </xf>
  </cellXfs>
  <cellStyles count="2">
    <cellStyle name="Normal" xfId="0" builtinId="0"/>
    <cellStyle name="Normal 2" xfId="1" xr:uid="{5EAEB4B9-C499-4B1C-9BE6-0437107741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146488</xdr:colOff>
      <xdr:row>0</xdr:row>
      <xdr:rowOff>1</xdr:rowOff>
    </xdr:from>
    <xdr:to>
      <xdr:col>2</xdr:col>
      <xdr:colOff>997857</xdr:colOff>
      <xdr:row>3</xdr:row>
      <xdr:rowOff>119873</xdr:rowOff>
    </xdr:to>
    <xdr:pic>
      <xdr:nvPicPr>
        <xdr:cNvPr id="2" name="Imagen 2" descr="Logo Fin_0.tmp">
          <a:extLst>
            <a:ext uri="{FF2B5EF4-FFF2-40B4-BE49-F238E27FC236}">
              <a16:creationId xmlns:a16="http://schemas.microsoft.com/office/drawing/2014/main" id="{0A93D79C-214A-4461-9CD9-B66DE0304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488" y="1"/>
          <a:ext cx="1346669" cy="691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Guatenominas-2019-2020-2021/Nomina%20Renglon%20011-2022-2023-2024-2025%20(Informaci&#243;n%20P&#250;blica).xlsx" TargetMode="External"/><Relationship Id="rId2" Type="http://schemas.openxmlformats.org/officeDocument/2006/relationships/externalLinkPath" Target="file:///C:\Users\aoviedo\Desktop\Guatenominas-2019-2020-2021\Nomina%20Renglon%20011-2022-2023-2024-2025%20(Informaci&#243;n%20P&#250;blica).xlsx" TargetMode="External"/><Relationship Id="rId1" Type="http://schemas.openxmlformats.org/officeDocument/2006/relationships/externalLinkPath" Target="/Users/aoviedo/Desktop/Guatenominas-2019-2020-2021/Nomina%20Renglon%20011-2022-2023-2024-2025%20(Informaci&#243;n%20P&#250;blica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Febrero-011-2026"/>
      <sheetName val="Enero-011-2026"/>
      <sheetName val="Diciembre-011-2025."/>
      <sheetName val="Noviembre-011-2025."/>
      <sheetName val="Octubre-011-2025."/>
      <sheetName val="Septiembre-011-2025."/>
      <sheetName val="Agosto-011-2025."/>
      <sheetName val="Julio-011-2025."/>
      <sheetName val="Junio-011-2025."/>
      <sheetName val="Mayo-011-2025."/>
      <sheetName val="Abril-011-2025."/>
      <sheetName val="Marzo-011-2025."/>
      <sheetName val="Febrero-011-2025."/>
      <sheetName val="Enero-011-2025."/>
      <sheetName val="Diciembre-011-2024."/>
      <sheetName val="Noviembre-011-2024."/>
      <sheetName val="Octubre-011-2024."/>
      <sheetName val="Septiembre-011-2024."/>
      <sheetName val="Agosto-011-2024."/>
      <sheetName val="Julio-011-2024."/>
      <sheetName val="Junio-011-2024."/>
      <sheetName val="Mayo-011-2024."/>
      <sheetName val="Abril-011-2024."/>
      <sheetName val="Marzo-011-2024."/>
      <sheetName val="Febrero-011-2024."/>
      <sheetName val="Enero-011-2024"/>
      <sheetName val="Diciembre-011-2023"/>
      <sheetName val="Noviembre-011-2023"/>
      <sheetName val="Octubre-011-2023"/>
      <sheetName val="Septiembre-011-2023"/>
      <sheetName val="Agosto-011-2023"/>
      <sheetName val="Julio-011-2023"/>
      <sheetName val="Junio-011-2023"/>
      <sheetName val="Mayo-011-2023"/>
      <sheetName val="Abril-011-2023"/>
      <sheetName val="Marzo-011-2023"/>
      <sheetName val="Febrero-011-2023"/>
      <sheetName val="Enero-011-2023"/>
      <sheetName val="Diciembre-011-2022"/>
      <sheetName val="Noviembre-011-2022"/>
      <sheetName val="Octubre-011-2022"/>
      <sheetName val="Septiembre-011-2022."/>
      <sheetName val="Agosto-011-2022."/>
      <sheetName val="Julio-011-2022"/>
      <sheetName val="Junio-011-2022"/>
      <sheetName val="Mayo-011-2022"/>
      <sheetName val="Abril-011-2022"/>
      <sheetName val="Marzo-011-2022"/>
      <sheetName val="Febrero-011-2022"/>
      <sheetName val="Enero-011-2022"/>
      <sheetName val="Diciembre-011-2021"/>
      <sheetName val="Noviembre-011-2021"/>
      <sheetName val="Octubre-011-2021"/>
      <sheetName val="Septiembre-011-2021"/>
      <sheetName val="Agosto-011-2021"/>
      <sheetName val="Julio-011-2021"/>
      <sheetName val="Junio-2021"/>
      <sheetName val="Mayo-2021"/>
      <sheetName val="Abril-2021"/>
      <sheetName val="Marzo-2021"/>
      <sheetName val="Febrero-2021"/>
      <sheetName val="Enero-2021"/>
      <sheetName val="Diciembre-2020"/>
      <sheetName val="Diciembre-022-2020"/>
      <sheetName val="Diciembre-2020."/>
      <sheetName val="Noviembre-2020"/>
      <sheetName val="Octubre-2020"/>
      <sheetName val="Septiembre-2020"/>
      <sheetName val="Agosto-2020"/>
      <sheetName val="Julio-2020"/>
      <sheetName val="Junio-2020"/>
      <sheetName val="Mayo-2020"/>
      <sheetName val="Abril-2020"/>
      <sheetName val="Marzo-2020"/>
      <sheetName val="Febrero-2020"/>
      <sheetName val="Enero-2020"/>
      <sheetName val="Diciembre-2019"/>
      <sheetName val="Noviembre-2019"/>
      <sheetName val="Octubre-2019"/>
      <sheetName val="Septiembre-20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84B16-7870-44EF-8523-6707019EAB5D}">
  <sheetPr>
    <tabColor rgb="FF002060"/>
  </sheetPr>
  <dimension ref="B1:P40"/>
  <sheetViews>
    <sheetView tabSelected="1" zoomScale="77" zoomScaleNormal="77" workbookViewId="0">
      <selection activeCell="B4" sqref="B4:N4"/>
    </sheetView>
  </sheetViews>
  <sheetFormatPr baseColWidth="10" defaultColWidth="11.5703125" defaultRowHeight="15" x14ac:dyDescent="0.25"/>
  <cols>
    <col min="1" max="1" width="2.28515625" style="1" customWidth="1"/>
    <col min="2" max="2" width="5.140625" style="1" customWidth="1"/>
    <col min="3" max="3" width="20.42578125" style="1" customWidth="1"/>
    <col min="4" max="4" width="21.28515625" style="1" customWidth="1"/>
    <col min="5" max="5" width="48.28515625" style="1" customWidth="1"/>
    <col min="6" max="6" width="16.42578125" style="1" customWidth="1"/>
    <col min="7" max="7" width="14.5703125" style="1" customWidth="1"/>
    <col min="8" max="8" width="14.7109375" style="1" customWidth="1"/>
    <col min="9" max="9" width="15.5703125" style="1" customWidth="1"/>
    <col min="10" max="11" width="13.140625" style="1" hidden="1" customWidth="1"/>
    <col min="12" max="12" width="13.5703125" style="1" hidden="1" customWidth="1"/>
    <col min="13" max="13" width="15.42578125" style="1" customWidth="1"/>
    <col min="14" max="14" width="16.5703125" style="1" customWidth="1"/>
    <col min="15" max="16384" width="11.5703125" style="1"/>
  </cols>
  <sheetData>
    <row r="1" spans="2:14" x14ac:dyDescent="0.25">
      <c r="C1" s="83" t="s">
        <v>0</v>
      </c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2:14" x14ac:dyDescent="0.25">
      <c r="B2" s="84" t="s">
        <v>1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</row>
    <row r="3" spans="2:14" x14ac:dyDescent="0.25">
      <c r="B3" s="2"/>
      <c r="C3" s="85" t="s">
        <v>2</v>
      </c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</row>
    <row r="4" spans="2:14" ht="16.5" customHeight="1" thickBot="1" x14ac:dyDescent="0.3">
      <c r="B4" s="86" t="s">
        <v>3</v>
      </c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</row>
    <row r="5" spans="2:14" ht="14.45" customHeight="1" x14ac:dyDescent="0.25">
      <c r="B5" s="87" t="s">
        <v>4</v>
      </c>
      <c r="C5" s="89" t="s">
        <v>5</v>
      </c>
      <c r="D5" s="90"/>
      <c r="E5" s="93" t="s">
        <v>6</v>
      </c>
      <c r="F5" s="3" t="s">
        <v>7</v>
      </c>
      <c r="G5" s="95" t="s">
        <v>8</v>
      </c>
      <c r="H5" s="96"/>
      <c r="I5" s="78" t="s">
        <v>9</v>
      </c>
      <c r="J5" s="97" t="s">
        <v>10</v>
      </c>
      <c r="K5" s="97"/>
      <c r="L5" s="97"/>
      <c r="M5" s="78" t="s">
        <v>10</v>
      </c>
      <c r="N5" s="80" t="s">
        <v>11</v>
      </c>
    </row>
    <row r="6" spans="2:14" ht="30" customHeight="1" thickBot="1" x14ac:dyDescent="0.3">
      <c r="B6" s="88"/>
      <c r="C6" s="91"/>
      <c r="D6" s="92"/>
      <c r="E6" s="94"/>
      <c r="F6" s="4" t="s">
        <v>12</v>
      </c>
      <c r="G6" s="5" t="s">
        <v>13</v>
      </c>
      <c r="H6" s="6" t="s">
        <v>14</v>
      </c>
      <c r="I6" s="79"/>
      <c r="J6" s="7" t="s">
        <v>15</v>
      </c>
      <c r="K6" s="8" t="s">
        <v>16</v>
      </c>
      <c r="L6" s="9" t="s">
        <v>17</v>
      </c>
      <c r="M6" s="79"/>
      <c r="N6" s="81"/>
    </row>
    <row r="7" spans="2:14" s="20" customFormat="1" ht="25.5" customHeight="1" x14ac:dyDescent="0.25">
      <c r="B7" s="10" t="s">
        <v>18</v>
      </c>
      <c r="C7" s="11" t="s">
        <v>19</v>
      </c>
      <c r="D7" s="12" t="s">
        <v>20</v>
      </c>
      <c r="E7" s="13" t="s">
        <v>21</v>
      </c>
      <c r="F7" s="14">
        <v>22000</v>
      </c>
      <c r="G7" s="15">
        <v>2875</v>
      </c>
      <c r="H7" s="14">
        <v>3250</v>
      </c>
      <c r="I7" s="14">
        <f t="shared" ref="I7" si="0">ROUND(SUM(F7:H7),2)</f>
        <v>28125</v>
      </c>
      <c r="J7" s="16">
        <f t="shared" ref="J7:J38" si="1">ROUND((F7+G7)*4.83%,2)</f>
        <v>1201.46</v>
      </c>
      <c r="K7" s="17">
        <f t="shared" ref="K7:K17" si="2">ROUND((F7+G7)*1.344%,2)</f>
        <v>334.32</v>
      </c>
      <c r="L7" s="18">
        <v>402.2</v>
      </c>
      <c r="M7" s="14">
        <v>2519.15</v>
      </c>
      <c r="N7" s="19">
        <f t="shared" ref="N7:N38" si="3">ROUND(I7-M7,2)</f>
        <v>25605.85</v>
      </c>
    </row>
    <row r="8" spans="2:14" s="20" customFormat="1" ht="25.5" customHeight="1" x14ac:dyDescent="0.25">
      <c r="B8" s="10" t="s">
        <v>22</v>
      </c>
      <c r="C8" s="11" t="s">
        <v>23</v>
      </c>
      <c r="D8" s="12" t="s">
        <v>24</v>
      </c>
      <c r="E8" s="13" t="s">
        <v>25</v>
      </c>
      <c r="F8" s="14">
        <v>7000</v>
      </c>
      <c r="G8" s="14">
        <v>0</v>
      </c>
      <c r="H8" s="14">
        <v>250</v>
      </c>
      <c r="I8" s="14">
        <f t="shared" ref="I8:I18" si="4">ROUND(SUM(F8:H8),2)</f>
        <v>7250</v>
      </c>
      <c r="J8" s="16">
        <f t="shared" si="1"/>
        <v>338.1</v>
      </c>
      <c r="K8" s="17">
        <f t="shared" si="2"/>
        <v>94.08</v>
      </c>
      <c r="L8" s="18">
        <v>402.2</v>
      </c>
      <c r="M8" s="14">
        <v>484.53</v>
      </c>
      <c r="N8" s="19">
        <f t="shared" si="3"/>
        <v>6765.47</v>
      </c>
    </row>
    <row r="9" spans="2:14" s="20" customFormat="1" ht="25.5" customHeight="1" x14ac:dyDescent="0.25">
      <c r="B9" s="10" t="s">
        <v>26</v>
      </c>
      <c r="C9" s="11" t="s">
        <v>27</v>
      </c>
      <c r="D9" s="12" t="s">
        <v>28</v>
      </c>
      <c r="E9" s="13" t="s">
        <v>29</v>
      </c>
      <c r="F9" s="14">
        <v>15000</v>
      </c>
      <c r="G9" s="14">
        <v>375</v>
      </c>
      <c r="H9" s="14">
        <v>250</v>
      </c>
      <c r="I9" s="14">
        <f t="shared" si="4"/>
        <v>15625</v>
      </c>
      <c r="J9" s="16">
        <f t="shared" si="1"/>
        <v>742.61</v>
      </c>
      <c r="K9" s="17">
        <f t="shared" si="2"/>
        <v>206.64</v>
      </c>
      <c r="L9" s="18">
        <v>402.2</v>
      </c>
      <c r="M9" s="14">
        <v>1494.2</v>
      </c>
      <c r="N9" s="19">
        <f t="shared" si="3"/>
        <v>14130.8</v>
      </c>
    </row>
    <row r="10" spans="2:14" s="20" customFormat="1" ht="24" customHeight="1" x14ac:dyDescent="0.25">
      <c r="B10" s="10" t="s">
        <v>30</v>
      </c>
      <c r="C10" s="11" t="s">
        <v>31</v>
      </c>
      <c r="D10" s="12" t="s">
        <v>32</v>
      </c>
      <c r="E10" s="13" t="s">
        <v>33</v>
      </c>
      <c r="F10" s="14">
        <v>10000</v>
      </c>
      <c r="G10" s="14">
        <v>0</v>
      </c>
      <c r="H10" s="14">
        <v>250</v>
      </c>
      <c r="I10" s="14">
        <f t="shared" si="4"/>
        <v>10250</v>
      </c>
      <c r="J10" s="16">
        <f t="shared" si="1"/>
        <v>483</v>
      </c>
      <c r="K10" s="99">
        <f t="shared" si="2"/>
        <v>134.4</v>
      </c>
      <c r="L10" s="18">
        <v>289.18</v>
      </c>
      <c r="M10" s="14">
        <v>906.58</v>
      </c>
      <c r="N10" s="19">
        <f t="shared" si="3"/>
        <v>9343.42</v>
      </c>
    </row>
    <row r="11" spans="2:14" s="20" customFormat="1" ht="24" customHeight="1" x14ac:dyDescent="0.25">
      <c r="B11" s="10" t="s">
        <v>34</v>
      </c>
      <c r="C11" s="11" t="s">
        <v>35</v>
      </c>
      <c r="D11" s="12" t="s">
        <v>36</v>
      </c>
      <c r="E11" s="13" t="s">
        <v>37</v>
      </c>
      <c r="F11" s="14">
        <v>5000</v>
      </c>
      <c r="G11" s="14">
        <v>0</v>
      </c>
      <c r="H11" s="14">
        <v>250</v>
      </c>
      <c r="I11" s="14">
        <f t="shared" ref="I11" si="5">ROUND(SUM(F11:H11),2)</f>
        <v>5250</v>
      </c>
      <c r="J11" s="16">
        <f t="shared" si="1"/>
        <v>241.5</v>
      </c>
      <c r="K11" s="99">
        <f t="shared" si="2"/>
        <v>67.2</v>
      </c>
      <c r="L11" s="18">
        <v>289.18</v>
      </c>
      <c r="M11" s="14">
        <v>292.76</v>
      </c>
      <c r="N11" s="19">
        <f t="shared" si="3"/>
        <v>4957.24</v>
      </c>
    </row>
    <row r="12" spans="2:14" ht="25.5" customHeight="1" x14ac:dyDescent="0.25">
      <c r="B12" s="21" t="s">
        <v>38</v>
      </c>
      <c r="C12" s="12" t="s">
        <v>39</v>
      </c>
      <c r="D12" s="12" t="s">
        <v>40</v>
      </c>
      <c r="E12" s="13" t="s">
        <v>41</v>
      </c>
      <c r="F12" s="15">
        <v>17000</v>
      </c>
      <c r="G12" s="15">
        <v>2375</v>
      </c>
      <c r="H12" s="15">
        <v>1750</v>
      </c>
      <c r="I12" s="15">
        <f t="shared" si="4"/>
        <v>21125</v>
      </c>
      <c r="J12" s="22">
        <f t="shared" si="1"/>
        <v>935.81</v>
      </c>
      <c r="K12" s="23">
        <f t="shared" si="2"/>
        <v>260.39999999999998</v>
      </c>
      <c r="L12" s="24">
        <v>878.05</v>
      </c>
      <c r="M12" s="15">
        <v>1924.69</v>
      </c>
      <c r="N12" s="25">
        <f t="shared" si="3"/>
        <v>19200.310000000001</v>
      </c>
    </row>
    <row r="13" spans="2:14" ht="25.5" customHeight="1" x14ac:dyDescent="0.25">
      <c r="B13" s="21" t="s">
        <v>42</v>
      </c>
      <c r="C13" s="11" t="s">
        <v>43</v>
      </c>
      <c r="D13" s="12" t="s">
        <v>44</v>
      </c>
      <c r="E13" s="13" t="s">
        <v>45</v>
      </c>
      <c r="F13" s="26">
        <v>7000</v>
      </c>
      <c r="G13" s="26">
        <v>0</v>
      </c>
      <c r="H13" s="26">
        <v>250</v>
      </c>
      <c r="I13" s="26">
        <f t="shared" si="4"/>
        <v>7250</v>
      </c>
      <c r="J13" s="27">
        <f t="shared" si="1"/>
        <v>338.1</v>
      </c>
      <c r="K13" s="28">
        <f t="shared" si="2"/>
        <v>94.08</v>
      </c>
      <c r="L13" s="29">
        <v>402.2</v>
      </c>
      <c r="M13" s="14">
        <v>484.53</v>
      </c>
      <c r="N13" s="30">
        <f t="shared" si="3"/>
        <v>6765.47</v>
      </c>
    </row>
    <row r="14" spans="2:14" ht="26.25" customHeight="1" x14ac:dyDescent="0.25">
      <c r="B14" s="21" t="s">
        <v>46</v>
      </c>
      <c r="C14" s="12" t="s">
        <v>47</v>
      </c>
      <c r="D14" s="12" t="s">
        <v>48</v>
      </c>
      <c r="E14" s="31" t="s">
        <v>49</v>
      </c>
      <c r="F14" s="26">
        <v>15000</v>
      </c>
      <c r="G14" s="26">
        <v>375</v>
      </c>
      <c r="H14" s="26">
        <v>250</v>
      </c>
      <c r="I14" s="26">
        <f t="shared" si="4"/>
        <v>15625</v>
      </c>
      <c r="J14" s="27">
        <f t="shared" si="1"/>
        <v>742.61</v>
      </c>
      <c r="K14" s="28">
        <f t="shared" si="2"/>
        <v>206.64</v>
      </c>
      <c r="L14" s="29">
        <v>544.95000000000005</v>
      </c>
      <c r="M14" s="14">
        <v>1494.2</v>
      </c>
      <c r="N14" s="30">
        <f t="shared" si="3"/>
        <v>14130.8</v>
      </c>
    </row>
    <row r="15" spans="2:14" ht="26.25" customHeight="1" x14ac:dyDescent="0.25">
      <c r="B15" s="21" t="s">
        <v>50</v>
      </c>
      <c r="C15" s="12" t="s">
        <v>51</v>
      </c>
      <c r="D15" s="12" t="s">
        <v>52</v>
      </c>
      <c r="E15" s="31" t="s">
        <v>53</v>
      </c>
      <c r="F15" s="26">
        <v>12000</v>
      </c>
      <c r="G15" s="26">
        <v>375</v>
      </c>
      <c r="H15" s="26">
        <v>250</v>
      </c>
      <c r="I15" s="26">
        <f t="shared" ref="I15" si="6">ROUND(SUM(F15:H15),2)</f>
        <v>12625</v>
      </c>
      <c r="J15" s="27">
        <f t="shared" si="1"/>
        <v>597.71</v>
      </c>
      <c r="K15" s="28">
        <f t="shared" si="2"/>
        <v>166.32</v>
      </c>
      <c r="L15" s="29">
        <v>544.95000000000005</v>
      </c>
      <c r="M15" s="14">
        <v>1166.23</v>
      </c>
      <c r="N15" s="30">
        <f t="shared" si="3"/>
        <v>11458.77</v>
      </c>
    </row>
    <row r="16" spans="2:14" ht="27" customHeight="1" x14ac:dyDescent="0.25">
      <c r="B16" s="21" t="s">
        <v>54</v>
      </c>
      <c r="C16" s="12" t="s">
        <v>55</v>
      </c>
      <c r="D16" s="12" t="s">
        <v>56</v>
      </c>
      <c r="E16" s="100" t="s">
        <v>57</v>
      </c>
      <c r="F16" s="26">
        <v>6000</v>
      </c>
      <c r="G16" s="26">
        <v>0</v>
      </c>
      <c r="H16" s="26">
        <v>250</v>
      </c>
      <c r="I16" s="26">
        <f>ROUND(SUM(F16:H16),2)</f>
        <v>6250</v>
      </c>
      <c r="J16" s="27">
        <f>ROUND((F16+G16)*4.83%,2)</f>
        <v>289.8</v>
      </c>
      <c r="K16" s="28">
        <f>ROUND((F16+G16)*1.344%,2)</f>
        <v>80.64</v>
      </c>
      <c r="L16" s="29">
        <v>51.26</v>
      </c>
      <c r="M16" s="14">
        <v>388.64</v>
      </c>
      <c r="N16" s="30">
        <f>ROUND(I16-M16,2)</f>
        <v>5861.36</v>
      </c>
    </row>
    <row r="17" spans="2:16" ht="26.25" customHeight="1" x14ac:dyDescent="0.25">
      <c r="B17" s="21" t="s">
        <v>58</v>
      </c>
      <c r="C17" s="12" t="s">
        <v>59</v>
      </c>
      <c r="D17" s="12" t="s">
        <v>60</v>
      </c>
      <c r="E17" s="32" t="s">
        <v>61</v>
      </c>
      <c r="F17" s="14">
        <v>15000</v>
      </c>
      <c r="G17" s="14">
        <v>1375</v>
      </c>
      <c r="H17" s="14">
        <v>250</v>
      </c>
      <c r="I17" s="14">
        <f t="shared" ref="I17" si="7">ROUND(SUM(F17:H17),2)</f>
        <v>16625</v>
      </c>
      <c r="J17" s="16">
        <f t="shared" si="1"/>
        <v>790.91</v>
      </c>
      <c r="K17" s="17">
        <f t="shared" si="2"/>
        <v>220.08</v>
      </c>
      <c r="L17" s="18">
        <v>544.95000000000005</v>
      </c>
      <c r="M17" s="14">
        <v>1603.53</v>
      </c>
      <c r="N17" s="19">
        <f t="shared" si="3"/>
        <v>15021.47</v>
      </c>
    </row>
    <row r="18" spans="2:16" s="20" customFormat="1" ht="25.5" customHeight="1" x14ac:dyDescent="0.25">
      <c r="B18" s="10" t="s">
        <v>62</v>
      </c>
      <c r="C18" s="11" t="s">
        <v>63</v>
      </c>
      <c r="D18" s="12" t="s">
        <v>64</v>
      </c>
      <c r="E18" s="101" t="s">
        <v>65</v>
      </c>
      <c r="F18" s="14">
        <v>6000</v>
      </c>
      <c r="G18" s="14">
        <v>0</v>
      </c>
      <c r="H18" s="14">
        <v>250</v>
      </c>
      <c r="I18" s="14">
        <f t="shared" si="4"/>
        <v>6250</v>
      </c>
      <c r="J18" s="16">
        <f t="shared" si="1"/>
        <v>289.8</v>
      </c>
      <c r="K18" s="17">
        <f>ROUND((F18+G18+H18-250)*1.344%,2)</f>
        <v>80.64</v>
      </c>
      <c r="L18" s="18">
        <v>51.26</v>
      </c>
      <c r="M18" s="14">
        <v>388.64</v>
      </c>
      <c r="N18" s="19">
        <f t="shared" si="3"/>
        <v>5861.36</v>
      </c>
    </row>
    <row r="19" spans="2:16" ht="27" customHeight="1" x14ac:dyDescent="0.25">
      <c r="B19" s="21" t="s">
        <v>66</v>
      </c>
      <c r="C19" s="11" t="s">
        <v>67</v>
      </c>
      <c r="D19" s="12" t="s">
        <v>68</v>
      </c>
      <c r="E19" s="33" t="s">
        <v>69</v>
      </c>
      <c r="F19" s="14">
        <v>13000</v>
      </c>
      <c r="G19" s="14">
        <v>375</v>
      </c>
      <c r="H19" s="14">
        <v>250</v>
      </c>
      <c r="I19" s="14">
        <f t="shared" ref="I19" si="8">ROUND(SUM(F19:H19),2)</f>
        <v>13625</v>
      </c>
      <c r="J19" s="16">
        <f>ROUND((F19+G19)*4.83%,2)</f>
        <v>646.01</v>
      </c>
      <c r="K19" s="17">
        <f>ROUND((F19+G19)*1.344%,2)</f>
        <v>179.76</v>
      </c>
      <c r="L19" s="18">
        <v>402.2</v>
      </c>
      <c r="M19" s="14">
        <v>1275.55</v>
      </c>
      <c r="N19" s="19">
        <f>ROUND(I19-M19,2)</f>
        <v>12349.45</v>
      </c>
    </row>
    <row r="20" spans="2:16" ht="27" customHeight="1" x14ac:dyDescent="0.25">
      <c r="B20" s="21" t="s">
        <v>70</v>
      </c>
      <c r="C20" s="11" t="s">
        <v>71</v>
      </c>
      <c r="D20" s="12" t="s">
        <v>72</v>
      </c>
      <c r="E20" s="33" t="s">
        <v>73</v>
      </c>
      <c r="F20" s="14">
        <v>13000</v>
      </c>
      <c r="G20" s="14">
        <v>375</v>
      </c>
      <c r="H20" s="14">
        <v>250</v>
      </c>
      <c r="I20" s="14">
        <f t="shared" ref="I20" si="9">ROUND(SUM(F20:H20),2)</f>
        <v>13625</v>
      </c>
      <c r="J20" s="16">
        <f t="shared" si="1"/>
        <v>646.01</v>
      </c>
      <c r="K20" s="17">
        <f t="shared" ref="K20:K38" si="10">ROUND((F20+G20)*1.344%,2)</f>
        <v>179.76</v>
      </c>
      <c r="L20" s="18">
        <v>402.2</v>
      </c>
      <c r="M20" s="14">
        <v>1268.56</v>
      </c>
      <c r="N20" s="19">
        <f t="shared" si="3"/>
        <v>12356.44</v>
      </c>
    </row>
    <row r="21" spans="2:16" ht="25.5" customHeight="1" x14ac:dyDescent="0.25">
      <c r="B21" s="21" t="s">
        <v>74</v>
      </c>
      <c r="C21" s="11" t="s">
        <v>75</v>
      </c>
      <c r="D21" s="12" t="s">
        <v>76</v>
      </c>
      <c r="E21" s="33" t="s">
        <v>77</v>
      </c>
      <c r="F21" s="14">
        <v>464.29</v>
      </c>
      <c r="G21" s="14">
        <v>13.39</v>
      </c>
      <c r="H21" s="14">
        <v>8.93</v>
      </c>
      <c r="I21" s="14">
        <f t="shared" ref="I21:I25" si="11">ROUND(SUM(F21:H21),2)</f>
        <v>486.61</v>
      </c>
      <c r="J21" s="16">
        <f t="shared" si="1"/>
        <v>23.07</v>
      </c>
      <c r="K21" s="17">
        <f t="shared" si="10"/>
        <v>6.42</v>
      </c>
      <c r="L21" s="18">
        <v>402.2</v>
      </c>
      <c r="M21" s="14">
        <v>29.49</v>
      </c>
      <c r="N21" s="19">
        <f t="shared" si="3"/>
        <v>457.12</v>
      </c>
    </row>
    <row r="22" spans="2:16" ht="25.5" customHeight="1" x14ac:dyDescent="0.25">
      <c r="B22" s="21" t="s">
        <v>74</v>
      </c>
      <c r="C22" s="11" t="s">
        <v>78</v>
      </c>
      <c r="D22" s="12" t="s">
        <v>79</v>
      </c>
      <c r="E22" s="33" t="s">
        <v>77</v>
      </c>
      <c r="F22" s="14">
        <v>5571.43</v>
      </c>
      <c r="G22" s="14">
        <v>160.71</v>
      </c>
      <c r="H22" s="14">
        <v>107.14</v>
      </c>
      <c r="I22" s="14">
        <f t="shared" ref="I22" si="12">ROUND(SUM(F22:H22),2)</f>
        <v>5839.28</v>
      </c>
      <c r="J22" s="16">
        <f t="shared" si="1"/>
        <v>276.86</v>
      </c>
      <c r="K22" s="17">
        <f t="shared" si="10"/>
        <v>77.040000000000006</v>
      </c>
      <c r="L22" s="18">
        <v>402.2</v>
      </c>
      <c r="M22" s="14">
        <v>803.68</v>
      </c>
      <c r="N22" s="19">
        <f t="shared" si="3"/>
        <v>5035.6000000000004</v>
      </c>
    </row>
    <row r="23" spans="2:16" ht="25.5" customHeight="1" x14ac:dyDescent="0.25">
      <c r="B23" s="10" t="s">
        <v>80</v>
      </c>
      <c r="C23" s="12" t="s">
        <v>81</v>
      </c>
      <c r="D23" s="12" t="s">
        <v>82</v>
      </c>
      <c r="E23" s="33" t="s">
        <v>83</v>
      </c>
      <c r="F23" s="14">
        <v>15000</v>
      </c>
      <c r="G23" s="14">
        <v>375</v>
      </c>
      <c r="H23" s="14">
        <v>250</v>
      </c>
      <c r="I23" s="14">
        <f t="shared" si="11"/>
        <v>15625</v>
      </c>
      <c r="J23" s="16">
        <f t="shared" si="1"/>
        <v>742.61</v>
      </c>
      <c r="K23" s="17">
        <f t="shared" si="10"/>
        <v>206.64</v>
      </c>
      <c r="L23" s="18">
        <v>542.95000000000005</v>
      </c>
      <c r="M23" s="14">
        <v>1494.2</v>
      </c>
      <c r="N23" s="19">
        <f t="shared" si="3"/>
        <v>14130.8</v>
      </c>
    </row>
    <row r="24" spans="2:16" ht="25.5" customHeight="1" x14ac:dyDescent="0.25">
      <c r="B24" s="10" t="s">
        <v>84</v>
      </c>
      <c r="C24" s="12" t="s">
        <v>85</v>
      </c>
      <c r="D24" s="12" t="s">
        <v>86</v>
      </c>
      <c r="E24" s="33" t="s">
        <v>87</v>
      </c>
      <c r="F24" s="14">
        <v>15000</v>
      </c>
      <c r="G24" s="14">
        <v>375</v>
      </c>
      <c r="H24" s="14">
        <v>250</v>
      </c>
      <c r="I24" s="14">
        <f t="shared" si="11"/>
        <v>15625</v>
      </c>
      <c r="J24" s="16">
        <f t="shared" si="1"/>
        <v>742.61</v>
      </c>
      <c r="K24" s="17">
        <f t="shared" si="10"/>
        <v>206.64</v>
      </c>
      <c r="L24" s="18">
        <v>544.95000000000005</v>
      </c>
      <c r="M24" s="14">
        <v>1494.2</v>
      </c>
      <c r="N24" s="19">
        <f t="shared" si="3"/>
        <v>14130.8</v>
      </c>
      <c r="P24" s="34"/>
    </row>
    <row r="25" spans="2:16" ht="25.5" customHeight="1" x14ac:dyDescent="0.25">
      <c r="B25" s="10" t="s">
        <v>88</v>
      </c>
      <c r="C25" s="12" t="s">
        <v>89</v>
      </c>
      <c r="D25" s="12" t="s">
        <v>90</v>
      </c>
      <c r="E25" s="33" t="s">
        <v>91</v>
      </c>
      <c r="F25" s="14">
        <v>7000</v>
      </c>
      <c r="G25" s="14">
        <v>0</v>
      </c>
      <c r="H25" s="14">
        <v>250</v>
      </c>
      <c r="I25" s="14">
        <f t="shared" si="11"/>
        <v>7250</v>
      </c>
      <c r="J25" s="16">
        <f t="shared" si="1"/>
        <v>338.1</v>
      </c>
      <c r="K25" s="17">
        <f t="shared" si="10"/>
        <v>94.08</v>
      </c>
      <c r="L25" s="18">
        <v>544.95000000000005</v>
      </c>
      <c r="M25" s="14">
        <v>484.53</v>
      </c>
      <c r="N25" s="19">
        <f t="shared" si="3"/>
        <v>6765.47</v>
      </c>
      <c r="P25" s="34"/>
    </row>
    <row r="26" spans="2:16" ht="24.75" customHeight="1" x14ac:dyDescent="0.25">
      <c r="B26" s="21" t="s">
        <v>92</v>
      </c>
      <c r="C26" s="12" t="s">
        <v>93</v>
      </c>
      <c r="D26" s="12" t="s">
        <v>94</v>
      </c>
      <c r="E26" s="35" t="s">
        <v>95</v>
      </c>
      <c r="F26" s="26">
        <v>15000</v>
      </c>
      <c r="G26" s="26">
        <v>375</v>
      </c>
      <c r="H26" s="26">
        <v>250</v>
      </c>
      <c r="I26" s="26">
        <f>ROUND(SUM(F26:H26),2)</f>
        <v>15625</v>
      </c>
      <c r="J26" s="27">
        <f t="shared" si="1"/>
        <v>742.61</v>
      </c>
      <c r="K26" s="28">
        <f t="shared" si="10"/>
        <v>206.64</v>
      </c>
      <c r="L26" s="29">
        <v>544.95000000000005</v>
      </c>
      <c r="M26" s="14">
        <v>1494.2</v>
      </c>
      <c r="N26" s="30">
        <f t="shared" si="3"/>
        <v>14130.8</v>
      </c>
    </row>
    <row r="27" spans="2:16" ht="24.75" customHeight="1" x14ac:dyDescent="0.25">
      <c r="B27" s="21" t="s">
        <v>96</v>
      </c>
      <c r="C27" s="12" t="s">
        <v>97</v>
      </c>
      <c r="D27" s="12" t="s">
        <v>98</v>
      </c>
      <c r="E27" s="35" t="s">
        <v>99</v>
      </c>
      <c r="F27" s="26">
        <v>15000</v>
      </c>
      <c r="G27" s="26">
        <v>375</v>
      </c>
      <c r="H27" s="26">
        <v>250</v>
      </c>
      <c r="I27" s="26">
        <f>ROUND(SUM(F27:H27),2)</f>
        <v>15625</v>
      </c>
      <c r="J27" s="27">
        <f t="shared" si="1"/>
        <v>742.61</v>
      </c>
      <c r="K27" s="28">
        <f t="shared" si="10"/>
        <v>206.64</v>
      </c>
      <c r="L27" s="29">
        <v>544.95000000000005</v>
      </c>
      <c r="M27" s="14">
        <v>1226.9100000000001</v>
      </c>
      <c r="N27" s="30">
        <f t="shared" si="3"/>
        <v>14398.09</v>
      </c>
    </row>
    <row r="28" spans="2:16" ht="28.5" customHeight="1" thickBot="1" x14ac:dyDescent="0.3">
      <c r="B28" s="21" t="s">
        <v>100</v>
      </c>
      <c r="C28" s="12" t="s">
        <v>101</v>
      </c>
      <c r="D28" s="12" t="s">
        <v>102</v>
      </c>
      <c r="E28" s="35" t="s">
        <v>103</v>
      </c>
      <c r="F28" s="26">
        <v>12000</v>
      </c>
      <c r="G28" s="26">
        <v>375</v>
      </c>
      <c r="H28" s="14">
        <v>250</v>
      </c>
      <c r="I28" s="26">
        <f t="shared" ref="I28:I36" si="13">ROUND(SUM(F28:H28),2)</f>
        <v>12625</v>
      </c>
      <c r="J28" s="36">
        <f t="shared" si="1"/>
        <v>597.71</v>
      </c>
      <c r="K28" s="37">
        <f t="shared" si="10"/>
        <v>166.32</v>
      </c>
      <c r="L28" s="38">
        <v>307.02999999999997</v>
      </c>
      <c r="M28" s="14">
        <v>1166.23</v>
      </c>
      <c r="N28" s="30">
        <f t="shared" si="3"/>
        <v>11458.77</v>
      </c>
      <c r="P28" s="34"/>
    </row>
    <row r="29" spans="2:16" ht="28.5" customHeight="1" thickBot="1" x14ac:dyDescent="0.3">
      <c r="B29" s="21" t="s">
        <v>104</v>
      </c>
      <c r="C29" s="12" t="s">
        <v>105</v>
      </c>
      <c r="D29" s="12" t="s">
        <v>106</v>
      </c>
      <c r="E29" s="35" t="s">
        <v>107</v>
      </c>
      <c r="F29" s="26">
        <v>12000</v>
      </c>
      <c r="G29" s="26">
        <v>375</v>
      </c>
      <c r="H29" s="14">
        <v>250</v>
      </c>
      <c r="I29" s="26">
        <f t="shared" si="13"/>
        <v>12625</v>
      </c>
      <c r="J29" s="41">
        <f t="shared" si="1"/>
        <v>597.71</v>
      </c>
      <c r="K29" s="42">
        <f t="shared" si="10"/>
        <v>166.32</v>
      </c>
      <c r="L29" s="43">
        <v>307.02999999999997</v>
      </c>
      <c r="M29" s="14">
        <v>1166.23</v>
      </c>
      <c r="N29" s="30">
        <f t="shared" si="3"/>
        <v>11458.77</v>
      </c>
      <c r="P29" s="34"/>
    </row>
    <row r="30" spans="2:16" ht="27" customHeight="1" thickBot="1" x14ac:dyDescent="0.3">
      <c r="B30" s="98" t="s">
        <v>108</v>
      </c>
      <c r="C30" s="48" t="s">
        <v>109</v>
      </c>
      <c r="D30" s="48" t="s">
        <v>110</v>
      </c>
      <c r="E30" s="50" t="s">
        <v>111</v>
      </c>
      <c r="F30" s="15">
        <v>12000</v>
      </c>
      <c r="G30" s="15">
        <v>375</v>
      </c>
      <c r="H30" s="15">
        <v>250</v>
      </c>
      <c r="I30" s="15">
        <f t="shared" si="13"/>
        <v>12625</v>
      </c>
      <c r="J30" s="44">
        <f t="shared" si="1"/>
        <v>597.71</v>
      </c>
      <c r="K30" s="45">
        <f t="shared" si="10"/>
        <v>166.32</v>
      </c>
      <c r="L30" s="46">
        <v>307.02999999999997</v>
      </c>
      <c r="M30" s="15">
        <v>1166.23</v>
      </c>
      <c r="N30" s="25">
        <f t="shared" si="3"/>
        <v>11458.77</v>
      </c>
    </row>
    <row r="31" spans="2:16" s="20" customFormat="1" ht="26.25" customHeight="1" thickBot="1" x14ac:dyDescent="0.3">
      <c r="B31" s="47" t="s">
        <v>112</v>
      </c>
      <c r="C31" s="48" t="s">
        <v>113</v>
      </c>
      <c r="D31" s="49" t="s">
        <v>114</v>
      </c>
      <c r="E31" s="50" t="s">
        <v>115</v>
      </c>
      <c r="F31" s="15">
        <v>7000</v>
      </c>
      <c r="G31" s="15">
        <v>0</v>
      </c>
      <c r="H31" s="15">
        <v>250</v>
      </c>
      <c r="I31" s="15">
        <f t="shared" si="13"/>
        <v>7250</v>
      </c>
      <c r="J31" s="44">
        <f t="shared" si="1"/>
        <v>338.1</v>
      </c>
      <c r="K31" s="45">
        <f t="shared" si="10"/>
        <v>94.08</v>
      </c>
      <c r="L31" s="46">
        <v>146.43</v>
      </c>
      <c r="M31" s="15">
        <v>578.61</v>
      </c>
      <c r="N31" s="51">
        <f t="shared" si="3"/>
        <v>6671.39</v>
      </c>
    </row>
    <row r="32" spans="2:16" s="20" customFormat="1" ht="32.25" customHeight="1" thickBot="1" x14ac:dyDescent="0.3">
      <c r="B32" s="47" t="s">
        <v>116</v>
      </c>
      <c r="C32" s="48" t="s">
        <v>117</v>
      </c>
      <c r="D32" s="49" t="s">
        <v>118</v>
      </c>
      <c r="E32" s="52" t="s">
        <v>119</v>
      </c>
      <c r="F32" s="15">
        <v>7000</v>
      </c>
      <c r="G32" s="15">
        <v>0</v>
      </c>
      <c r="H32" s="15">
        <v>250</v>
      </c>
      <c r="I32" s="15">
        <f t="shared" si="13"/>
        <v>7250</v>
      </c>
      <c r="J32" s="44">
        <f t="shared" si="1"/>
        <v>338.1</v>
      </c>
      <c r="K32" s="45">
        <f t="shared" si="10"/>
        <v>94.08</v>
      </c>
      <c r="L32" s="46">
        <v>146.43</v>
      </c>
      <c r="M32" s="15">
        <v>578.61</v>
      </c>
      <c r="N32" s="25">
        <f t="shared" si="3"/>
        <v>6671.39</v>
      </c>
    </row>
    <row r="33" spans="2:14" s="20" customFormat="1" ht="24.75" customHeight="1" thickBot="1" x14ac:dyDescent="0.3">
      <c r="B33" s="10" t="s">
        <v>120</v>
      </c>
      <c r="C33" s="12" t="s">
        <v>121</v>
      </c>
      <c r="D33" s="12" t="s">
        <v>122</v>
      </c>
      <c r="E33" s="32" t="s">
        <v>123</v>
      </c>
      <c r="F33" s="14">
        <v>7000</v>
      </c>
      <c r="G33" s="14">
        <v>0</v>
      </c>
      <c r="H33" s="14">
        <v>250</v>
      </c>
      <c r="I33" s="14">
        <f t="shared" si="13"/>
        <v>7250</v>
      </c>
      <c r="J33" s="53">
        <f t="shared" si="1"/>
        <v>338.1</v>
      </c>
      <c r="K33" s="54">
        <f t="shared" si="10"/>
        <v>94.08</v>
      </c>
      <c r="L33" s="55">
        <v>146.43</v>
      </c>
      <c r="M33" s="15">
        <v>578.61</v>
      </c>
      <c r="N33" s="19">
        <f t="shared" si="3"/>
        <v>6671.39</v>
      </c>
    </row>
    <row r="34" spans="2:14" s="20" customFormat="1" ht="24.75" customHeight="1" x14ac:dyDescent="0.25">
      <c r="B34" s="47" t="s">
        <v>124</v>
      </c>
      <c r="C34" s="48" t="s">
        <v>125</v>
      </c>
      <c r="D34" s="102" t="s">
        <v>126</v>
      </c>
      <c r="E34" s="56" t="s">
        <v>127</v>
      </c>
      <c r="F34" s="103">
        <v>5000</v>
      </c>
      <c r="G34" s="15">
        <v>0</v>
      </c>
      <c r="H34" s="15">
        <v>178.57</v>
      </c>
      <c r="I34" s="15">
        <f t="shared" si="13"/>
        <v>5178.57</v>
      </c>
      <c r="J34" s="22">
        <f t="shared" si="1"/>
        <v>241.5</v>
      </c>
      <c r="K34" s="23">
        <f t="shared" si="10"/>
        <v>67.2</v>
      </c>
      <c r="L34" s="24">
        <v>146.43</v>
      </c>
      <c r="M34" s="15">
        <v>455.13</v>
      </c>
      <c r="N34" s="25">
        <f t="shared" si="3"/>
        <v>4723.4399999999996</v>
      </c>
    </row>
    <row r="35" spans="2:14" ht="24.75" customHeight="1" x14ac:dyDescent="0.25">
      <c r="B35" s="21" t="s">
        <v>128</v>
      </c>
      <c r="C35" s="12" t="s">
        <v>129</v>
      </c>
      <c r="D35" s="12" t="s">
        <v>130</v>
      </c>
      <c r="E35" s="31" t="s">
        <v>131</v>
      </c>
      <c r="F35" s="26">
        <v>7000</v>
      </c>
      <c r="G35" s="26">
        <v>0</v>
      </c>
      <c r="H35" s="26">
        <v>250</v>
      </c>
      <c r="I35" s="26">
        <f t="shared" si="13"/>
        <v>7250</v>
      </c>
      <c r="J35" s="27">
        <f t="shared" si="1"/>
        <v>338.1</v>
      </c>
      <c r="K35" s="28">
        <f t="shared" si="10"/>
        <v>94.08</v>
      </c>
      <c r="L35" s="29">
        <v>146.43</v>
      </c>
      <c r="M35" s="15">
        <v>578.61</v>
      </c>
      <c r="N35" s="30">
        <f t="shared" si="3"/>
        <v>6671.39</v>
      </c>
    </row>
    <row r="36" spans="2:14" ht="23.25" customHeight="1" x14ac:dyDescent="0.25">
      <c r="B36" s="57" t="s">
        <v>132</v>
      </c>
      <c r="C36" s="77" t="s">
        <v>133</v>
      </c>
      <c r="D36" s="77" t="s">
        <v>134</v>
      </c>
      <c r="E36" s="58" t="s">
        <v>135</v>
      </c>
      <c r="F36" s="59">
        <v>4500</v>
      </c>
      <c r="G36" s="59">
        <v>0</v>
      </c>
      <c r="H36" s="59">
        <v>250</v>
      </c>
      <c r="I36" s="59">
        <f t="shared" si="13"/>
        <v>4750</v>
      </c>
      <c r="J36" s="27">
        <f t="shared" si="1"/>
        <v>217.35</v>
      </c>
      <c r="K36" s="104">
        <f t="shared" si="10"/>
        <v>60.48</v>
      </c>
      <c r="L36" s="60">
        <v>0</v>
      </c>
      <c r="M36" s="61">
        <v>244.82</v>
      </c>
      <c r="N36" s="62">
        <f t="shared" si="3"/>
        <v>4505.18</v>
      </c>
    </row>
    <row r="37" spans="2:14" s="20" customFormat="1" ht="27" customHeight="1" thickBot="1" x14ac:dyDescent="0.3">
      <c r="B37" s="63" t="s">
        <v>136</v>
      </c>
      <c r="C37" s="64" t="s">
        <v>137</v>
      </c>
      <c r="D37" s="64" t="s">
        <v>138</v>
      </c>
      <c r="E37" s="65" t="s">
        <v>139</v>
      </c>
      <c r="F37" s="66">
        <v>15000</v>
      </c>
      <c r="G37" s="66">
        <v>375</v>
      </c>
      <c r="H37" s="66">
        <v>250</v>
      </c>
      <c r="I37" s="66">
        <f>ROUND(SUM(F37:H37),2)</f>
        <v>15625</v>
      </c>
      <c r="J37" s="67">
        <f t="shared" si="1"/>
        <v>742.61</v>
      </c>
      <c r="K37" s="68">
        <f t="shared" si="10"/>
        <v>206.64</v>
      </c>
      <c r="L37" s="69">
        <v>544.95000000000005</v>
      </c>
      <c r="M37" s="66">
        <v>1494.2</v>
      </c>
      <c r="N37" s="70">
        <f t="shared" si="3"/>
        <v>14130.8</v>
      </c>
    </row>
    <row r="38" spans="2:14" s="20" customFormat="1" ht="29.25" customHeight="1" thickBot="1" x14ac:dyDescent="0.3">
      <c r="B38" s="71" t="s">
        <v>140</v>
      </c>
      <c r="C38" s="39" t="s">
        <v>141</v>
      </c>
      <c r="D38" s="39" t="s">
        <v>142</v>
      </c>
      <c r="E38" s="72" t="s">
        <v>143</v>
      </c>
      <c r="F38" s="40">
        <v>7000</v>
      </c>
      <c r="G38" s="40">
        <v>0</v>
      </c>
      <c r="H38" s="40">
        <v>250</v>
      </c>
      <c r="I38" s="40">
        <f>ROUND(SUM(F38:H38),2)</f>
        <v>7250</v>
      </c>
      <c r="J38" s="67">
        <f t="shared" si="1"/>
        <v>338.1</v>
      </c>
      <c r="K38" s="68">
        <f t="shared" si="10"/>
        <v>94.08</v>
      </c>
      <c r="L38" s="69">
        <v>544.95000000000005</v>
      </c>
      <c r="M38" s="40">
        <v>578.61</v>
      </c>
      <c r="N38" s="73">
        <f t="shared" si="3"/>
        <v>6671.39</v>
      </c>
    </row>
    <row r="39" spans="2:14" s="74" customFormat="1" x14ac:dyDescent="0.25">
      <c r="B39" s="75"/>
      <c r="C39" s="75"/>
      <c r="D39" s="75"/>
      <c r="E39" s="75"/>
      <c r="F39" s="75"/>
      <c r="G39" s="75"/>
      <c r="H39" s="75"/>
      <c r="I39" s="76"/>
      <c r="J39" s="75"/>
      <c r="K39" s="75"/>
      <c r="L39" s="75"/>
      <c r="M39" s="76"/>
      <c r="N39" s="76"/>
    </row>
    <row r="40" spans="2:14" s="74" customFormat="1" ht="15.75" x14ac:dyDescent="0.25"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</row>
  </sheetData>
  <mergeCells count="13">
    <mergeCell ref="M5:M6"/>
    <mergeCell ref="N5:N6"/>
    <mergeCell ref="B40:N40"/>
    <mergeCell ref="C1:N1"/>
    <mergeCell ref="B2:N2"/>
    <mergeCell ref="C3:N3"/>
    <mergeCell ref="B4:N4"/>
    <mergeCell ref="B5:B6"/>
    <mergeCell ref="C5:D6"/>
    <mergeCell ref="E5:E6"/>
    <mergeCell ref="G5:H5"/>
    <mergeCell ref="I5:I6"/>
    <mergeCell ref="J5:L5"/>
  </mergeCells>
  <pageMargins left="1.1811023622047245" right="0" top="0.19685039370078741" bottom="0.59055118110236227" header="0" footer="0"/>
  <pageSetup paperSize="5" scale="80" orientation="landscape" r:id="rId1"/>
  <ignoredErrors>
    <ignoredError sqref="I11:I23" formula="1"/>
    <ignoredError sqref="B7:E32 B33:E3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Febrero-011-2026</vt:lpstr>
      <vt:lpstr>'Febrero-011-2026'!Área_de_impresión</vt:lpstr>
      <vt:lpstr>'Febrero-011-2026'!Títulos_a_imprimir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CNA14</dc:creator>
  <cp:lastModifiedBy>CNA14</cp:lastModifiedBy>
  <dcterms:created xsi:type="dcterms:W3CDTF">2026-03-06T17:24:57Z</dcterms:created>
  <dcterms:modified xsi:type="dcterms:W3CDTF">2026-03-06T17:29:45Z</dcterms:modified>
</cp:coreProperties>
</file>